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'Sheet1'!$A:$B,'Sheet1'!$4:$5</definedName>
  </definedNames>
  <calcPr fullCalcOnLoad="1"/>
</workbook>
</file>

<file path=xl/sharedStrings.xml><?xml version="1.0" encoding="utf-8"?>
<sst xmlns="http://schemas.openxmlformats.org/spreadsheetml/2006/main" count="237" uniqueCount="236">
  <si>
    <t>CASA DE ASIGURĂRI DE SĂNĂTATE OLT</t>
  </si>
  <si>
    <t>NR. CTR.</t>
  </si>
  <si>
    <t>DENUMIRE FURNIZOR</t>
  </si>
  <si>
    <t xml:space="preserve">CONSUM MEDICAMENTE C+G IAN. 2015 </t>
  </si>
  <si>
    <t>CONSUM MEDICAMENTE C+G FEBR. 2015</t>
  </si>
  <si>
    <t>CONSUM MEDICAMENTE C+G MARTIE 2015</t>
  </si>
  <si>
    <t>TOTAL CONSUM MEDICAMENTE C+G TRIM. I 2015</t>
  </si>
  <si>
    <t>CONSUM MEDICAMENTE C+G APRILIE 2015</t>
  </si>
  <si>
    <t>CONSUM MEDICAMENTE C+G MAI 2015</t>
  </si>
  <si>
    <t>CONSUM MEDICAMENTE C+G IUNIE 2015</t>
  </si>
  <si>
    <t>TOTAL CONSUM MEDICAMENTE C+G TRIM. II 2015</t>
  </si>
  <si>
    <t>CONSUM MEDICAMENTE C+G IULIE 2015</t>
  </si>
  <si>
    <t>CONSUM MEDICAMENTE C+G AUGUST 2015</t>
  </si>
  <si>
    <t>CONSUM MEDICAMENTE C+G SEPTEMB 2015</t>
  </si>
  <si>
    <t>TOTAL CONSUM MEDICAMENTE C+G TRIM. III 2015</t>
  </si>
  <si>
    <t>CONSUM MEDICAMENTE C+G OCTOMB 2015</t>
  </si>
  <si>
    <t>CONSUM MEDICAMENTE C+G NOIEMBRIE 2015</t>
  </si>
  <si>
    <t>CONSUM MEDICAMENTE C+G DECEMBRIE 2015</t>
  </si>
  <si>
    <t>TOTAL CONSUM MEDICAMENTE C+G TRIM. IV 2015</t>
  </si>
  <si>
    <t>TOTAL CONSUM MEDICAMENTE C+G AN 2015</t>
  </si>
  <si>
    <t xml:space="preserve">CONSUM MEDICAMENTE 40% MS IAN. 2015 </t>
  </si>
  <si>
    <t>CONSUM MEDICAMENTE 40% MS FEBR. 2015</t>
  </si>
  <si>
    <t>CONSUM MEDICAMENTE 40% MS MARTIE 2015</t>
  </si>
  <si>
    <t>TOTAL CONSUM MEDICAMENTE 40% MS TRIM. I 2015</t>
  </si>
  <si>
    <t>CONSUM MEDICAMENTE 40% MS APRILIE 2015</t>
  </si>
  <si>
    <t>CONSUM MEDICAMENTE 40% MS MAI 2015</t>
  </si>
  <si>
    <t>CONSUM MEDICAMENTE 40% MS IUNIE 2015</t>
  </si>
  <si>
    <t>TOTAL CONSUM MEDICAMENTE 40% MS TRIM. II 2015</t>
  </si>
  <si>
    <t>CONSUM MEDICAMENTE 40% MS IULIE 2015</t>
  </si>
  <si>
    <t>CONSUM MEDICAMENTE 40% MS AUGUST 2015</t>
  </si>
  <si>
    <t>CONSUM MEDICAMENTE 40% MS SEPTEMB 2015</t>
  </si>
  <si>
    <t>TOTAL CONSUM MEDICAMENTE 40% MS TRIM. III 2015</t>
  </si>
  <si>
    <t>CONSUM MEDICAMENTE 40% MS OCTOMB 2015</t>
  </si>
  <si>
    <t>CONSUM MEDICAMENTE 40% MS NOIEMBRIE 2015</t>
  </si>
  <si>
    <t>CONSUM MEDICAMENTE 40% MS DECEMBRIE 2015</t>
  </si>
  <si>
    <t>TOTAL CONSUM MEDICAMENTE 40% MS TRIM. IV 2015</t>
  </si>
  <si>
    <t>TOTAL CONSUM MEDICAMENTE 40% MS AN 2015</t>
  </si>
  <si>
    <t>TOTAL CONSUM C+G + 40% MS AN 2015</t>
  </si>
  <si>
    <t>5=2+3+4</t>
  </si>
  <si>
    <t>9=6+7+8</t>
  </si>
  <si>
    <t>13=10+11+12</t>
  </si>
  <si>
    <t>17=14+15+16</t>
  </si>
  <si>
    <t>18=5+9+13+17</t>
  </si>
  <si>
    <t>22=19+20+21</t>
  </si>
  <si>
    <t>26=23+24+25</t>
  </si>
  <si>
    <t>30=27+28+29</t>
  </si>
  <si>
    <t>34=31+32+33</t>
  </si>
  <si>
    <t>35=22+26+30+ 34</t>
  </si>
  <si>
    <t>36=18+35</t>
  </si>
  <si>
    <t>F 1</t>
  </si>
  <si>
    <t>SC VOINEA SRL</t>
  </si>
  <si>
    <t>F 2</t>
  </si>
  <si>
    <t>SC GIULEA SRL</t>
  </si>
  <si>
    <t>F 3</t>
  </si>
  <si>
    <t>SC TEOFARM SRL</t>
  </si>
  <si>
    <t>F 4</t>
  </si>
  <si>
    <t>SC ARNICA SRL</t>
  </si>
  <si>
    <t>F 7</t>
  </si>
  <si>
    <t>SC SANTE - FARM SRL</t>
  </si>
  <si>
    <t>F10</t>
  </si>
  <si>
    <t>SC DIANA SRL</t>
  </si>
  <si>
    <t>F11</t>
  </si>
  <si>
    <t>SC IRIS-FARM SRL</t>
  </si>
  <si>
    <t>F13</t>
  </si>
  <si>
    <t>SC HELIOS SRL</t>
  </si>
  <si>
    <t>F15</t>
  </si>
  <si>
    <t>SC GALENUS SRL</t>
  </si>
  <si>
    <t>F17</t>
  </si>
  <si>
    <t>SC PROSANA SRL</t>
  </si>
  <si>
    <t>F18</t>
  </si>
  <si>
    <t>SC ADONIS SRL</t>
  </si>
  <si>
    <t>F19</t>
  </si>
  <si>
    <t>SC FARMAVIT SRL</t>
  </si>
  <si>
    <t>F20</t>
  </si>
  <si>
    <t>SC MEDICA FARM SRL</t>
  </si>
  <si>
    <t>F21</t>
  </si>
  <si>
    <t>SC TERA FARM SRL</t>
  </si>
  <si>
    <t>F22</t>
  </si>
  <si>
    <t>SC FARMAS SRL</t>
  </si>
  <si>
    <t>F23</t>
  </si>
  <si>
    <t>SC DACIANA SRL</t>
  </si>
  <si>
    <t>F25</t>
  </si>
  <si>
    <t>SC CORAFARM SRL</t>
  </si>
  <si>
    <t>F26</t>
  </si>
  <si>
    <t>SC MALAGEANU SRL</t>
  </si>
  <si>
    <t>F27</t>
  </si>
  <si>
    <t>SC CERCELAN FARM SRL</t>
  </si>
  <si>
    <t>F28</t>
  </si>
  <si>
    <t>SC MEDICA SRL</t>
  </si>
  <si>
    <t>F29</t>
  </si>
  <si>
    <t>SC ARGESFARM SA</t>
  </si>
  <si>
    <t>F31</t>
  </si>
  <si>
    <t>SC VIOFARM SRL</t>
  </si>
  <si>
    <t>F32</t>
  </si>
  <si>
    <t>SC MITFARM SRL</t>
  </si>
  <si>
    <t>F33</t>
  </si>
  <si>
    <t>SC COCA FARM SRL</t>
  </si>
  <si>
    <t>F35</t>
  </si>
  <si>
    <t>SC ELINA FARM SRL</t>
  </si>
  <si>
    <t>F37</t>
  </si>
  <si>
    <t>SC ELIXIR FARM SRL</t>
  </si>
  <si>
    <t>F38</t>
  </si>
  <si>
    <t>SC ALEX FARM SRL</t>
  </si>
  <si>
    <t>F40</t>
  </si>
  <si>
    <t>SC MNG GRUP SRL</t>
  </si>
  <si>
    <t>F44</t>
  </si>
  <si>
    <t>SC ADRIANA FARM SRL</t>
  </si>
  <si>
    <t>F45</t>
  </si>
  <si>
    <t>SC NICOFARM SRL</t>
  </si>
  <si>
    <t>F47</t>
  </si>
  <si>
    <t>SC FLORENTINA FARM SRL</t>
  </si>
  <si>
    <t>F48</t>
  </si>
  <si>
    <t>SC GETFARM SRL</t>
  </si>
  <si>
    <t>F49</t>
  </si>
  <si>
    <t>SC CRISFARM SRL</t>
  </si>
  <si>
    <t>F50</t>
  </si>
  <si>
    <t>SC GEOPACĂ SRL</t>
  </si>
  <si>
    <t>F52</t>
  </si>
  <si>
    <t>SC ALEXINA</t>
  </si>
  <si>
    <t>F53</t>
  </si>
  <si>
    <t>SC BUJOR FARM SRL</t>
  </si>
  <si>
    <t>F54</t>
  </si>
  <si>
    <t>SC CRISDIA FARM SRL</t>
  </si>
  <si>
    <t>F55</t>
  </si>
  <si>
    <t>SC IULIANA FARM SRL</t>
  </si>
  <si>
    <t>F57</t>
  </si>
  <si>
    <t>SC SENSIBLU SRL</t>
  </si>
  <si>
    <t>F58</t>
  </si>
  <si>
    <t>SC CALENDULA SRL</t>
  </si>
  <si>
    <t>F59</t>
  </si>
  <si>
    <t>SC ADONIS BOB SRL</t>
  </si>
  <si>
    <t>F60</t>
  </si>
  <si>
    <t>SC DIMAFARM SRL</t>
  </si>
  <si>
    <t>F61</t>
  </si>
  <si>
    <t>SC VALERIANA SRL</t>
  </si>
  <si>
    <t>F62</t>
  </si>
  <si>
    <t>SC SISTEM FARM SRL</t>
  </si>
  <si>
    <t>F63</t>
  </si>
  <si>
    <t>SC FARMACIA VERDE SRL</t>
  </si>
  <si>
    <t>F68</t>
  </si>
  <si>
    <t>SC MISIRA SRL</t>
  </si>
  <si>
    <t>F69</t>
  </si>
  <si>
    <t>SC ALCAFARM SRL</t>
  </si>
  <si>
    <t>F70</t>
  </si>
  <si>
    <t>SC ERMI FARM SRL</t>
  </si>
  <si>
    <t>F71</t>
  </si>
  <si>
    <t>SC AD FARM SRL</t>
  </si>
  <si>
    <t>F72</t>
  </si>
  <si>
    <t>SC FLORI FARMACEUTIC SRL</t>
  </si>
  <si>
    <t>F73</t>
  </si>
  <si>
    <t>SC FARMACIA MARIA SRL</t>
  </si>
  <si>
    <t>F74</t>
  </si>
  <si>
    <t>SC MIDRA FARM SRL</t>
  </si>
  <si>
    <t>F75</t>
  </si>
  <si>
    <t>SC VIVENDI BM SRL</t>
  </si>
  <si>
    <t>F76</t>
  </si>
  <si>
    <t>SC GIUTEHFARM SRL</t>
  </si>
  <si>
    <t>F77</t>
  </si>
  <si>
    <t>SC 4G VICTOR FARM</t>
  </si>
  <si>
    <t>F78</t>
  </si>
  <si>
    <t>SC SIEPCOFAR SA</t>
  </si>
  <si>
    <t>F80</t>
  </si>
  <si>
    <t>SC REAL GREEN PHARMA SRL</t>
  </si>
  <si>
    <t>F81</t>
  </si>
  <si>
    <t>SC CRIOFARM SRL</t>
  </si>
  <si>
    <t>F82</t>
  </si>
  <si>
    <t>SC KALIUMFARM SRL</t>
  </si>
  <si>
    <t>F84</t>
  </si>
  <si>
    <t>SC ANTOFARM SRL</t>
  </si>
  <si>
    <t>F85</t>
  </si>
  <si>
    <t>SC DALIFARM SRL</t>
  </si>
  <si>
    <t>F86</t>
  </si>
  <si>
    <t>SC CATENA HYGEIA SRL</t>
  </si>
  <si>
    <t>F89</t>
  </si>
  <si>
    <t>SC NORICA&amp;ADY BUSINESS SRL</t>
  </si>
  <si>
    <t>F90</t>
  </si>
  <si>
    <t>SC LEONIDA SRL</t>
  </si>
  <si>
    <t>F92</t>
  </si>
  <si>
    <t>SC ELIANA &amp; NICOLETA FARM SRL</t>
  </si>
  <si>
    <t>F93</t>
  </si>
  <si>
    <t>SC MEDIFARM SA</t>
  </si>
  <si>
    <t>F95</t>
  </si>
  <si>
    <t>SC ALSI DENTAFARM SRL</t>
  </si>
  <si>
    <t>F96</t>
  </si>
  <si>
    <t>SC SIBPHARMAMED SRL</t>
  </si>
  <si>
    <t>F97</t>
  </si>
  <si>
    <t>SC PHENOFARM SRL</t>
  </si>
  <si>
    <t>F98</t>
  </si>
  <si>
    <t>SC PRO ARH CONS SRL</t>
  </si>
  <si>
    <t>F100</t>
  </si>
  <si>
    <t>SC FARMACIA PĂDUCELUL SRL</t>
  </si>
  <si>
    <t>F101</t>
  </si>
  <si>
    <t>SC ADIDANA FARM SRL</t>
  </si>
  <si>
    <t>F102</t>
  </si>
  <si>
    <t>SC FARMATOP DIANA AGD SRL</t>
  </si>
  <si>
    <t>F103</t>
  </si>
  <si>
    <t>SC LUK FARM SRL</t>
  </si>
  <si>
    <t>F104</t>
  </si>
  <si>
    <t>SC SORVAL ALIŞTEF FARM SRL</t>
  </si>
  <si>
    <t>F105</t>
  </si>
  <si>
    <t>SC TEXAVIT SRL</t>
  </si>
  <si>
    <t>F107</t>
  </si>
  <si>
    <t>SC FARMACIA 1 SLATINA SRL</t>
  </si>
  <si>
    <t>F108</t>
  </si>
  <si>
    <t>SC SALIX FARM SRL</t>
  </si>
  <si>
    <t>F109</t>
  </si>
  <si>
    <t>SC FLORISAN-FARM SRL</t>
  </si>
  <si>
    <t>F111</t>
  </si>
  <si>
    <t>SC EMETO ILIAFARM SRL</t>
  </si>
  <si>
    <t>F112</t>
  </si>
  <si>
    <t>SC LORIMAR IVADIM SRL</t>
  </si>
  <si>
    <t>F113</t>
  </si>
  <si>
    <t>SC FARMACIA PHARMA BYAMAR SRL</t>
  </si>
  <si>
    <t>F115</t>
  </si>
  <si>
    <t>SC CALINESCU FARM ANA SRL</t>
  </si>
  <si>
    <t>F116</t>
  </si>
  <si>
    <t>SC SICOS SELFARM SRL</t>
  </si>
  <si>
    <t>F117</t>
  </si>
  <si>
    <t>SC ALEXI FARM SRL</t>
  </si>
  <si>
    <t>F118</t>
  </si>
  <si>
    <t>SC MARVO-FARM SRL</t>
  </si>
  <si>
    <t>F119</t>
  </si>
  <si>
    <t>SC JIAMAR NIK STEFARM SRL</t>
  </si>
  <si>
    <t>F120</t>
  </si>
  <si>
    <t>SC EURO DRIVE SCHOOL SRL</t>
  </si>
  <si>
    <t>F121</t>
  </si>
  <si>
    <t>SC AL SHEFA FARM SRL</t>
  </si>
  <si>
    <t>TOTAL</t>
  </si>
  <si>
    <t>SITUAŢIA CREDITELOR DE ANGAJAMENT REALIZATE CA URMARE A VALIDARII CONSUMULUI DE MEDICAMENTE CU ŞI FĂRĂ CONTRIBUŢIE PERSONALĂ PENTRU PERIOADA 01.01-31.05.2015 ÎN LIMITA CREDITELOR DE ANGAJAMENT APROBATE CONFORM ADRESEI CNAS NR. P2871/31.03.2015 SI REPARTIZARII TRIMESTRIALE APROBATE DE CNAS PRIN ADRESA NR. P4659/13.05.2015</t>
  </si>
  <si>
    <t>F122</t>
  </si>
  <si>
    <t>SC RANADA ADFARM SRL</t>
  </si>
  <si>
    <t xml:space="preserve">TOTAL CREDITE DE ANGAJAMENT COMPENSAT+GRATUIT APROBATE AN 2015: </t>
  </si>
  <si>
    <t>TOTAL CREDITE ANGAJAMENT COMPENSAT+GRATUIT REALIZATE 01.01-31.05.2015</t>
  </si>
  <si>
    <t>CREDITE DE ANGAJAMENT NECONSUMATE LA DATA DE 31.05.2015:</t>
  </si>
  <si>
    <t xml:space="preserve">TOTAL CREDITE DE ANGAJAMENT 40% MS APROBATE AN 2015: </t>
  </si>
  <si>
    <t>TOTAL CREDITE ANGAJAMENT 40% MS REALIZATE 01.01-31.05.2015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</si>
</sst>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0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MS Sans Serif"/>
      <family val="0"/>
    </font>
    <font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4" xfId="0" applyFont="1" applyBorder="1" applyAlignment="1">
      <alignment vertical="top"/>
    </xf>
    <xf numFmtId="0" fontId="3" fillId="0" borderId="5" xfId="20" applyFont="1" applyFill="1" applyBorder="1" applyAlignment="1">
      <alignment vertical="top"/>
      <protection/>
    </xf>
    <xf numFmtId="4" fontId="2" fillId="0" borderId="5" xfId="0" applyNumberFormat="1" applyFont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4" fontId="2" fillId="0" borderId="5" xfId="0" applyNumberFormat="1" applyFont="1" applyFill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4" fontId="1" fillId="2" borderId="6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20" applyFont="1" applyFill="1" applyBorder="1" applyAlignment="1">
      <alignment horizontal="left" vertical="top"/>
      <protection/>
    </xf>
    <xf numFmtId="0" fontId="3" fillId="0" borderId="5" xfId="20" applyFont="1" applyFill="1" applyBorder="1" applyAlignment="1">
      <alignment vertical="top"/>
      <protection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4" fontId="8" fillId="0" borderId="5" xfId="0" applyNumberFormat="1" applyFont="1" applyBorder="1" applyAlignment="1">
      <alignment vertical="top"/>
    </xf>
    <xf numFmtId="4" fontId="9" fillId="2" borderId="5" xfId="0" applyNumberFormat="1" applyFont="1" applyFill="1" applyBorder="1" applyAlignment="1">
      <alignment vertical="top"/>
    </xf>
    <xf numFmtId="4" fontId="8" fillId="0" borderId="5" xfId="0" applyNumberFormat="1" applyFont="1" applyFill="1" applyBorder="1" applyAlignment="1">
      <alignment vertical="top"/>
    </xf>
    <xf numFmtId="4" fontId="10" fillId="0" borderId="5" xfId="0" applyNumberFormat="1" applyFont="1" applyBorder="1" applyAlignment="1">
      <alignment vertical="top"/>
    </xf>
    <xf numFmtId="4" fontId="9" fillId="2" borderId="6" xfId="0" applyNumberFormat="1" applyFont="1" applyFill="1" applyBorder="1" applyAlignment="1">
      <alignment vertical="top"/>
    </xf>
    <xf numFmtId="4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4" fontId="8" fillId="0" borderId="0" xfId="0" applyNumberFormat="1" applyFont="1" applyAlignment="1">
      <alignment vertical="top"/>
    </xf>
    <xf numFmtId="0" fontId="3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shrinkToFit="1"/>
    </xf>
    <xf numFmtId="0" fontId="9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1" fillId="0" borderId="5" xfId="21" applyFont="1" applyBorder="1" applyAlignment="1">
      <alignment vertical="top"/>
      <protection/>
    </xf>
    <xf numFmtId="0" fontId="3" fillId="0" borderId="4" xfId="19" applyFont="1" applyBorder="1" applyAlignment="1">
      <alignment vertical="top"/>
      <protection/>
    </xf>
    <xf numFmtId="0" fontId="3" fillId="0" borderId="5" xfId="19" applyFont="1" applyBorder="1" applyAlignment="1">
      <alignment vertical="top"/>
      <protection/>
    </xf>
    <xf numFmtId="0" fontId="3" fillId="0" borderId="5" xfId="19" applyFont="1" applyBorder="1" applyAlignment="1">
      <alignment vertical="top" shrinkToFit="1"/>
      <protection/>
    </xf>
    <xf numFmtId="0" fontId="3" fillId="0" borderId="5" xfId="19" applyNumberFormat="1" applyFont="1" applyBorder="1" applyAlignment="1">
      <alignment horizontal="left" vertical="top" wrapText="1"/>
      <protection/>
    </xf>
    <xf numFmtId="4" fontId="6" fillId="0" borderId="5" xfId="0" applyNumberFormat="1" applyFont="1" applyFill="1" applyBorder="1" applyAlignment="1">
      <alignment vertical="top"/>
    </xf>
    <xf numFmtId="0" fontId="3" fillId="0" borderId="5" xfId="19" applyNumberFormat="1" applyFont="1" applyBorder="1" applyAlignment="1">
      <alignment vertical="top" wrapText="1"/>
      <protection/>
    </xf>
    <xf numFmtId="0" fontId="1" fillId="0" borderId="5" xfId="19" applyFont="1" applyBorder="1" applyAlignment="1">
      <alignment vertical="top"/>
      <protection/>
    </xf>
    <xf numFmtId="0" fontId="3" fillId="0" borderId="4" xfId="19" applyFont="1" applyBorder="1">
      <alignment/>
      <protection/>
    </xf>
    <xf numFmtId="4" fontId="1" fillId="0" borderId="0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2" fillId="0" borderId="7" xfId="0" applyFont="1" applyBorder="1" applyAlignment="1">
      <alignment vertical="top"/>
    </xf>
    <xf numFmtId="0" fontId="4" fillId="0" borderId="8" xfId="0" applyFont="1" applyBorder="1" applyAlignment="1">
      <alignment horizontal="center" vertical="top"/>
    </xf>
    <xf numFmtId="4" fontId="1" fillId="0" borderId="8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4" fontId="1" fillId="0" borderId="0" xfId="0" applyNumberFormat="1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6" fillId="2" borderId="10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4" fontId="3" fillId="2" borderId="11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4" fontId="6" fillId="0" borderId="0" xfId="0" applyNumberFormat="1" applyFont="1" applyAlignment="1">
      <alignment vertical="top"/>
    </xf>
    <xf numFmtId="4" fontId="3" fillId="0" borderId="0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ONTR_2006" xfId="19"/>
    <cellStyle name="Normal_farmacii_PRES2005" xfId="20"/>
    <cellStyle name="Normal_tabel 01.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3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421875" style="2" customWidth="1"/>
    <col min="2" max="2" width="28.421875" style="2" customWidth="1"/>
    <col min="3" max="3" width="13.7109375" style="2" customWidth="1"/>
    <col min="4" max="5" width="13.8515625" style="2" customWidth="1"/>
    <col min="6" max="6" width="14.7109375" style="2" customWidth="1"/>
    <col min="7" max="7" width="14.00390625" style="2" customWidth="1"/>
    <col min="8" max="8" width="13.421875" style="2" customWidth="1"/>
    <col min="9" max="9" width="13.00390625" style="2" customWidth="1"/>
    <col min="10" max="14" width="13.8515625" style="2" customWidth="1"/>
    <col min="15" max="15" width="13.00390625" style="2" customWidth="1"/>
    <col min="16" max="16" width="12.7109375" style="2" customWidth="1"/>
    <col min="17" max="17" width="12.57421875" style="2" customWidth="1"/>
    <col min="18" max="18" width="12.8515625" style="4" customWidth="1"/>
    <col min="19" max="19" width="13.8515625" style="2" customWidth="1"/>
    <col min="20" max="20" width="13.00390625" style="2" customWidth="1"/>
    <col min="21" max="21" width="11.28125" style="2" customWidth="1"/>
    <col min="22" max="22" width="12.28125" style="2" customWidth="1"/>
    <col min="23" max="23" width="14.57421875" style="2" customWidth="1"/>
    <col min="24" max="24" width="14.00390625" style="2" customWidth="1"/>
    <col min="25" max="25" width="12.8515625" style="2" customWidth="1"/>
    <col min="26" max="26" width="12.140625" style="2" customWidth="1"/>
    <col min="27" max="27" width="13.421875" style="2" customWidth="1"/>
    <col min="28" max="28" width="12.57421875" style="2" customWidth="1"/>
    <col min="29" max="29" width="11.57421875" style="2" customWidth="1"/>
    <col min="30" max="30" width="12.140625" style="2" customWidth="1"/>
    <col min="31" max="31" width="11.00390625" style="2" customWidth="1"/>
    <col min="32" max="32" width="12.421875" style="2" customWidth="1"/>
    <col min="33" max="33" width="11.8515625" style="2" customWidth="1"/>
    <col min="34" max="34" width="11.7109375" style="2" customWidth="1"/>
    <col min="35" max="35" width="12.57421875" style="2" customWidth="1"/>
    <col min="36" max="36" width="13.421875" style="1" customWidth="1"/>
    <col min="37" max="37" width="12.421875" style="2" customWidth="1"/>
    <col min="38" max="38" width="12.00390625" style="2" customWidth="1"/>
    <col min="39" max="39" width="12.28125" style="2" customWidth="1"/>
    <col min="40" max="40" width="9.140625" style="2" customWidth="1"/>
    <col min="41" max="41" width="15.00390625" style="2" customWidth="1"/>
    <col min="42" max="42" width="13.421875" style="2" customWidth="1"/>
    <col min="43" max="16384" width="9.140625" style="2" customWidth="1"/>
  </cols>
  <sheetData>
    <row r="1" spans="1:17" ht="12.75">
      <c r="A1" s="1" t="s">
        <v>0</v>
      </c>
      <c r="N1" s="3"/>
      <c r="O1" s="3"/>
      <c r="P1" s="3"/>
      <c r="Q1" s="3"/>
    </row>
    <row r="2" spans="3:38" ht="49.5" customHeight="1">
      <c r="C2" s="65" t="s">
        <v>228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7"/>
      <c r="O2" s="5"/>
      <c r="P2" s="5"/>
      <c r="Q2" s="5"/>
      <c r="R2" s="6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  <c r="AK2" s="7"/>
      <c r="AL2" s="7"/>
    </row>
    <row r="3" spans="3:38" ht="15" customHeight="1" thickBot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7"/>
      <c r="AL3" s="7"/>
    </row>
    <row r="4" spans="1:38" ht="63" customHeight="1">
      <c r="A4" s="9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2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1" t="s">
        <v>20</v>
      </c>
      <c r="U4" s="11" t="s">
        <v>21</v>
      </c>
      <c r="V4" s="11" t="s">
        <v>22</v>
      </c>
      <c r="W4" s="12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1" t="s">
        <v>35</v>
      </c>
      <c r="AJ4" s="12" t="s">
        <v>36</v>
      </c>
      <c r="AK4" s="13" t="s">
        <v>37</v>
      </c>
      <c r="AL4" s="14"/>
    </row>
    <row r="5" spans="1:38" s="21" customFormat="1" ht="24.75" customHeight="1">
      <c r="A5" s="15">
        <v>0</v>
      </c>
      <c r="B5" s="16">
        <v>1</v>
      </c>
      <c r="C5" s="16">
        <v>2</v>
      </c>
      <c r="D5" s="16">
        <v>3</v>
      </c>
      <c r="E5" s="16">
        <v>4</v>
      </c>
      <c r="F5" s="17" t="s">
        <v>38</v>
      </c>
      <c r="G5" s="16">
        <v>6</v>
      </c>
      <c r="H5" s="16">
        <v>7</v>
      </c>
      <c r="I5" s="16">
        <v>8</v>
      </c>
      <c r="J5" s="16" t="s">
        <v>39</v>
      </c>
      <c r="K5" s="16">
        <v>10</v>
      </c>
      <c r="L5" s="16">
        <v>11</v>
      </c>
      <c r="M5" s="16">
        <v>12</v>
      </c>
      <c r="N5" s="16" t="s">
        <v>40</v>
      </c>
      <c r="O5" s="16">
        <v>14</v>
      </c>
      <c r="P5" s="16">
        <v>15</v>
      </c>
      <c r="Q5" s="16">
        <v>16</v>
      </c>
      <c r="R5" s="18" t="s">
        <v>41</v>
      </c>
      <c r="S5" s="17" t="s">
        <v>42</v>
      </c>
      <c r="T5" s="16">
        <v>19</v>
      </c>
      <c r="U5" s="16">
        <v>20</v>
      </c>
      <c r="V5" s="16">
        <v>21</v>
      </c>
      <c r="W5" s="17" t="s">
        <v>43</v>
      </c>
      <c r="X5" s="16">
        <v>23</v>
      </c>
      <c r="Y5" s="16">
        <v>24</v>
      </c>
      <c r="Z5" s="16">
        <v>25</v>
      </c>
      <c r="AA5" s="16" t="s">
        <v>44</v>
      </c>
      <c r="AB5" s="16">
        <v>27</v>
      </c>
      <c r="AC5" s="16">
        <v>28</v>
      </c>
      <c r="AD5" s="16">
        <v>29</v>
      </c>
      <c r="AE5" s="16" t="s">
        <v>45</v>
      </c>
      <c r="AF5" s="16">
        <v>31</v>
      </c>
      <c r="AG5" s="16">
        <v>32</v>
      </c>
      <c r="AH5" s="16">
        <v>33</v>
      </c>
      <c r="AI5" s="16" t="s">
        <v>46</v>
      </c>
      <c r="AJ5" s="17" t="s">
        <v>47</v>
      </c>
      <c r="AK5" s="19" t="s">
        <v>48</v>
      </c>
      <c r="AL5" s="20"/>
    </row>
    <row r="6" spans="1:41" ht="12.75">
      <c r="A6" s="22" t="s">
        <v>49</v>
      </c>
      <c r="B6" s="23" t="s">
        <v>50</v>
      </c>
      <c r="C6" s="24">
        <v>33487.19</v>
      </c>
      <c r="D6" s="24">
        <v>27450.27</v>
      </c>
      <c r="E6" s="24">
        <v>38022.49</v>
      </c>
      <c r="F6" s="25">
        <f>ROUND(C6+D6+E6,2)</f>
        <v>98959.95</v>
      </c>
      <c r="G6" s="24">
        <v>31005.83</v>
      </c>
      <c r="H6" s="24">
        <v>28540.12</v>
      </c>
      <c r="I6" s="24"/>
      <c r="J6" s="24">
        <f>ROUND(G6+H6+I6,2)</f>
        <v>59545.95</v>
      </c>
      <c r="K6" s="24"/>
      <c r="L6" s="24"/>
      <c r="M6" s="24"/>
      <c r="N6" s="24">
        <f>ROUND(K6+L6+M6,2)</f>
        <v>0</v>
      </c>
      <c r="O6" s="24"/>
      <c r="P6" s="24"/>
      <c r="Q6" s="24"/>
      <c r="R6" s="26">
        <f>ROUND(O6+P6+Q6,2)</f>
        <v>0</v>
      </c>
      <c r="S6" s="25">
        <f>ROUND(F6+J6+N6+R6,2)</f>
        <v>158505.9</v>
      </c>
      <c r="T6" s="24">
        <v>233.68</v>
      </c>
      <c r="U6" s="24">
        <v>162.58</v>
      </c>
      <c r="V6" s="24">
        <v>258.92</v>
      </c>
      <c r="W6" s="25">
        <f>ROUND(T6+U6+V6,2)</f>
        <v>655.18</v>
      </c>
      <c r="X6" s="24">
        <v>279.25</v>
      </c>
      <c r="Y6" s="27">
        <v>254.55</v>
      </c>
      <c r="Z6" s="27"/>
      <c r="AA6" s="24">
        <f>ROUND(X6+Y6+Z6,2)</f>
        <v>533.8</v>
      </c>
      <c r="AB6" s="24"/>
      <c r="AC6" s="24"/>
      <c r="AD6" s="24"/>
      <c r="AE6" s="24">
        <f>ROUND(AB6+AC6+AD6,2)</f>
        <v>0</v>
      </c>
      <c r="AF6" s="24"/>
      <c r="AG6" s="24"/>
      <c r="AH6" s="24"/>
      <c r="AI6" s="24">
        <f>ROUND(AF6+AG6+AH6,2)</f>
        <v>0</v>
      </c>
      <c r="AJ6" s="25">
        <f>ROUND(W6+AA6+AE6+AI6,2)</f>
        <v>1188.98</v>
      </c>
      <c r="AK6" s="28">
        <f>ROUND(S6+AJ6,2)</f>
        <v>159694.88</v>
      </c>
      <c r="AL6" s="29"/>
      <c r="AN6" s="30"/>
      <c r="AO6" s="30"/>
    </row>
    <row r="7" spans="1:41" ht="12.75">
      <c r="A7" s="22" t="s">
        <v>51</v>
      </c>
      <c r="B7" s="23" t="s">
        <v>52</v>
      </c>
      <c r="C7" s="24">
        <v>10342.41</v>
      </c>
      <c r="D7" s="24">
        <v>13599.86</v>
      </c>
      <c r="E7" s="24">
        <v>13935.35</v>
      </c>
      <c r="F7" s="25">
        <f aca="true" t="shared" si="0" ref="F7:F70">ROUND(C7+D7+E7,2)</f>
        <v>37877.62</v>
      </c>
      <c r="G7" s="24">
        <v>14245.4</v>
      </c>
      <c r="H7" s="24">
        <v>12028.34</v>
      </c>
      <c r="I7" s="24"/>
      <c r="J7" s="24">
        <f aca="true" t="shared" si="1" ref="J7:J70">ROUND(G7+H7+I7,2)</f>
        <v>26273.74</v>
      </c>
      <c r="K7" s="24"/>
      <c r="L7" s="24"/>
      <c r="M7" s="24"/>
      <c r="N7" s="24">
        <f aca="true" t="shared" si="2" ref="N7:N70">ROUND(K7+L7+M7,2)</f>
        <v>0</v>
      </c>
      <c r="O7" s="24"/>
      <c r="P7" s="24"/>
      <c r="Q7" s="24"/>
      <c r="R7" s="26">
        <f aca="true" t="shared" si="3" ref="R7:R70">ROUND(O7+P7+Q7,2)</f>
        <v>0</v>
      </c>
      <c r="S7" s="25">
        <f aca="true" t="shared" si="4" ref="S7:S70">ROUND(F7+J7+N7+R7,2)</f>
        <v>64151.36</v>
      </c>
      <c r="T7" s="24">
        <v>140.62</v>
      </c>
      <c r="U7" s="24">
        <v>90.86</v>
      </c>
      <c r="V7" s="24">
        <v>90.86</v>
      </c>
      <c r="W7" s="25">
        <f aca="true" t="shared" si="5" ref="W7:W70">ROUND(T7+U7+V7,2)</f>
        <v>322.34</v>
      </c>
      <c r="X7" s="24">
        <v>116.07</v>
      </c>
      <c r="Y7" s="27">
        <v>141.19</v>
      </c>
      <c r="Z7" s="27"/>
      <c r="AA7" s="24">
        <f aca="true" t="shared" si="6" ref="AA7:AA70">ROUND(X7+Y7+Z7,2)</f>
        <v>257.26</v>
      </c>
      <c r="AB7" s="24"/>
      <c r="AC7" s="24"/>
      <c r="AD7" s="24"/>
      <c r="AE7" s="24">
        <f aca="true" t="shared" si="7" ref="AE7:AE70">ROUND(AB7+AC7+AD7,2)</f>
        <v>0</v>
      </c>
      <c r="AF7" s="24"/>
      <c r="AG7" s="24"/>
      <c r="AH7" s="24"/>
      <c r="AI7" s="24">
        <f aca="true" t="shared" si="8" ref="AI7:AI70">ROUND(AF7+AG7+AH7,2)</f>
        <v>0</v>
      </c>
      <c r="AJ7" s="25">
        <f aca="true" t="shared" si="9" ref="AJ7:AJ70">ROUND(W7+AA7+AE7+AI7,2)</f>
        <v>579.6</v>
      </c>
      <c r="AK7" s="28">
        <f aca="true" t="shared" si="10" ref="AK7:AK70">ROUND(S7+AJ7,2)</f>
        <v>64730.96</v>
      </c>
      <c r="AL7" s="29"/>
      <c r="AN7" s="30"/>
      <c r="AO7" s="30"/>
    </row>
    <row r="8" spans="1:41" ht="12.75">
      <c r="A8" s="22" t="s">
        <v>53</v>
      </c>
      <c r="B8" s="23" t="s">
        <v>54</v>
      </c>
      <c r="C8" s="24">
        <v>23835.62</v>
      </c>
      <c r="D8" s="24">
        <v>28930.1</v>
      </c>
      <c r="E8" s="24">
        <v>28809.03</v>
      </c>
      <c r="F8" s="25">
        <f t="shared" si="0"/>
        <v>81574.75</v>
      </c>
      <c r="G8" s="24">
        <v>27127.39</v>
      </c>
      <c r="H8" s="24">
        <v>26869.09</v>
      </c>
      <c r="I8" s="24"/>
      <c r="J8" s="24">
        <f t="shared" si="1"/>
        <v>53996.48</v>
      </c>
      <c r="K8" s="24"/>
      <c r="L8" s="24"/>
      <c r="M8" s="24"/>
      <c r="N8" s="24">
        <f t="shared" si="2"/>
        <v>0</v>
      </c>
      <c r="O8" s="24"/>
      <c r="P8" s="24"/>
      <c r="Q8" s="24"/>
      <c r="R8" s="26">
        <f t="shared" si="3"/>
        <v>0</v>
      </c>
      <c r="S8" s="25">
        <f t="shared" si="4"/>
        <v>135571.23</v>
      </c>
      <c r="T8" s="24">
        <v>1322.31</v>
      </c>
      <c r="U8" s="24">
        <v>1758.76</v>
      </c>
      <c r="V8" s="24">
        <v>1478.45</v>
      </c>
      <c r="W8" s="25">
        <f t="shared" si="5"/>
        <v>4559.52</v>
      </c>
      <c r="X8" s="24">
        <v>1431.76</v>
      </c>
      <c r="Y8" s="27">
        <v>1632.96</v>
      </c>
      <c r="Z8" s="27"/>
      <c r="AA8" s="24">
        <f t="shared" si="6"/>
        <v>3064.72</v>
      </c>
      <c r="AB8" s="24"/>
      <c r="AC8" s="24"/>
      <c r="AD8" s="24"/>
      <c r="AE8" s="24">
        <f t="shared" si="7"/>
        <v>0</v>
      </c>
      <c r="AF8" s="24"/>
      <c r="AG8" s="24"/>
      <c r="AH8" s="24"/>
      <c r="AI8" s="24">
        <f t="shared" si="8"/>
        <v>0</v>
      </c>
      <c r="AJ8" s="25">
        <f t="shared" si="9"/>
        <v>7624.24</v>
      </c>
      <c r="AK8" s="28">
        <f t="shared" si="10"/>
        <v>143195.47</v>
      </c>
      <c r="AL8" s="29"/>
      <c r="AN8" s="30"/>
      <c r="AO8" s="30"/>
    </row>
    <row r="9" spans="1:41" ht="12.75">
      <c r="A9" s="22" t="s">
        <v>55</v>
      </c>
      <c r="B9" s="23" t="s">
        <v>56</v>
      </c>
      <c r="C9" s="24">
        <v>29340.67</v>
      </c>
      <c r="D9" s="24">
        <v>26592.11</v>
      </c>
      <c r="E9" s="24">
        <v>29948.11</v>
      </c>
      <c r="F9" s="25">
        <f t="shared" si="0"/>
        <v>85880.89</v>
      </c>
      <c r="G9" s="24">
        <v>27899.35</v>
      </c>
      <c r="H9" s="24">
        <v>26506.71</v>
      </c>
      <c r="I9" s="24"/>
      <c r="J9" s="24">
        <f t="shared" si="1"/>
        <v>54406.06</v>
      </c>
      <c r="K9" s="24"/>
      <c r="L9" s="24"/>
      <c r="M9" s="24"/>
      <c r="N9" s="24">
        <f t="shared" si="2"/>
        <v>0</v>
      </c>
      <c r="O9" s="24"/>
      <c r="P9" s="24"/>
      <c r="Q9" s="24"/>
      <c r="R9" s="26">
        <f t="shared" si="3"/>
        <v>0</v>
      </c>
      <c r="S9" s="25">
        <f t="shared" si="4"/>
        <v>140286.95</v>
      </c>
      <c r="T9" s="24">
        <v>1012.72</v>
      </c>
      <c r="U9" s="24">
        <v>770.98</v>
      </c>
      <c r="V9" s="24">
        <v>720.91</v>
      </c>
      <c r="W9" s="25">
        <f t="shared" si="5"/>
        <v>2504.61</v>
      </c>
      <c r="X9" s="24">
        <v>723.68</v>
      </c>
      <c r="Y9" s="27">
        <v>1144.07</v>
      </c>
      <c r="Z9" s="27"/>
      <c r="AA9" s="24">
        <f t="shared" si="6"/>
        <v>1867.75</v>
      </c>
      <c r="AB9" s="24"/>
      <c r="AC9" s="24"/>
      <c r="AD9" s="24"/>
      <c r="AE9" s="24">
        <f t="shared" si="7"/>
        <v>0</v>
      </c>
      <c r="AF9" s="24"/>
      <c r="AG9" s="24"/>
      <c r="AH9" s="24"/>
      <c r="AI9" s="24">
        <f t="shared" si="8"/>
        <v>0</v>
      </c>
      <c r="AJ9" s="25">
        <f t="shared" si="9"/>
        <v>4372.36</v>
      </c>
      <c r="AK9" s="28">
        <f t="shared" si="10"/>
        <v>144659.31</v>
      </c>
      <c r="AL9" s="29"/>
      <c r="AN9" s="30"/>
      <c r="AO9" s="30"/>
    </row>
    <row r="10" spans="1:41" ht="12.75">
      <c r="A10" s="22" t="s">
        <v>57</v>
      </c>
      <c r="B10" s="23" t="s">
        <v>58</v>
      </c>
      <c r="C10" s="24">
        <v>264655.9</v>
      </c>
      <c r="D10" s="24">
        <v>266461.27</v>
      </c>
      <c r="E10" s="24">
        <v>293055.9</v>
      </c>
      <c r="F10" s="25">
        <f t="shared" si="0"/>
        <v>824173.07</v>
      </c>
      <c r="G10" s="24">
        <v>272382.39</v>
      </c>
      <c r="H10" s="24">
        <v>281152.73</v>
      </c>
      <c r="I10" s="24"/>
      <c r="J10" s="24">
        <f t="shared" si="1"/>
        <v>553535.12</v>
      </c>
      <c r="K10" s="24"/>
      <c r="L10" s="24"/>
      <c r="M10" s="24"/>
      <c r="N10" s="24">
        <f t="shared" si="2"/>
        <v>0</v>
      </c>
      <c r="O10" s="24"/>
      <c r="P10" s="24"/>
      <c r="Q10" s="24"/>
      <c r="R10" s="26">
        <f t="shared" si="3"/>
        <v>0</v>
      </c>
      <c r="S10" s="25">
        <f t="shared" si="4"/>
        <v>1377708.19</v>
      </c>
      <c r="T10" s="24">
        <v>10456.21</v>
      </c>
      <c r="U10" s="24">
        <v>8637.65</v>
      </c>
      <c r="V10" s="24">
        <v>10372.01</v>
      </c>
      <c r="W10" s="25">
        <f t="shared" si="5"/>
        <v>29465.87</v>
      </c>
      <c r="X10" s="24">
        <v>10604.18</v>
      </c>
      <c r="Y10" s="27">
        <v>10787.78</v>
      </c>
      <c r="Z10" s="27"/>
      <c r="AA10" s="24">
        <f t="shared" si="6"/>
        <v>21391.96</v>
      </c>
      <c r="AB10" s="24"/>
      <c r="AC10" s="24"/>
      <c r="AD10" s="24"/>
      <c r="AE10" s="24">
        <f t="shared" si="7"/>
        <v>0</v>
      </c>
      <c r="AF10" s="24"/>
      <c r="AG10" s="24"/>
      <c r="AH10" s="24"/>
      <c r="AI10" s="24">
        <f t="shared" si="8"/>
        <v>0</v>
      </c>
      <c r="AJ10" s="25">
        <f t="shared" si="9"/>
        <v>50857.83</v>
      </c>
      <c r="AK10" s="28">
        <f t="shared" si="10"/>
        <v>1428566.02</v>
      </c>
      <c r="AL10" s="29"/>
      <c r="AN10" s="30"/>
      <c r="AO10" s="30"/>
    </row>
    <row r="11" spans="1:41" ht="12.75">
      <c r="A11" s="22" t="s">
        <v>59</v>
      </c>
      <c r="B11" s="23" t="s">
        <v>60</v>
      </c>
      <c r="C11" s="24">
        <v>29449.39</v>
      </c>
      <c r="D11" s="24">
        <v>30183.34</v>
      </c>
      <c r="E11" s="24">
        <v>30497.39</v>
      </c>
      <c r="F11" s="25">
        <f t="shared" si="0"/>
        <v>90130.12</v>
      </c>
      <c r="G11" s="24">
        <v>31538.01</v>
      </c>
      <c r="H11" s="24">
        <v>30364.7</v>
      </c>
      <c r="I11" s="24"/>
      <c r="J11" s="24">
        <f t="shared" si="1"/>
        <v>61902.71</v>
      </c>
      <c r="K11" s="24"/>
      <c r="L11" s="24"/>
      <c r="M11" s="24"/>
      <c r="N11" s="24">
        <f t="shared" si="2"/>
        <v>0</v>
      </c>
      <c r="O11" s="24"/>
      <c r="P11" s="24"/>
      <c r="Q11" s="24"/>
      <c r="R11" s="26">
        <f t="shared" si="3"/>
        <v>0</v>
      </c>
      <c r="S11" s="25">
        <f t="shared" si="4"/>
        <v>152032.83</v>
      </c>
      <c r="T11" s="24">
        <v>347.42</v>
      </c>
      <c r="U11" s="24">
        <v>119.67</v>
      </c>
      <c r="V11" s="24">
        <v>143.02</v>
      </c>
      <c r="W11" s="25">
        <f t="shared" si="5"/>
        <v>610.11</v>
      </c>
      <c r="X11" s="24">
        <v>261.68</v>
      </c>
      <c r="Y11" s="27">
        <v>145.6</v>
      </c>
      <c r="Z11" s="27"/>
      <c r="AA11" s="24">
        <f t="shared" si="6"/>
        <v>407.28</v>
      </c>
      <c r="AB11" s="24"/>
      <c r="AC11" s="24"/>
      <c r="AD11" s="24"/>
      <c r="AE11" s="24">
        <f t="shared" si="7"/>
        <v>0</v>
      </c>
      <c r="AF11" s="24"/>
      <c r="AG11" s="24"/>
      <c r="AH11" s="24"/>
      <c r="AI11" s="24">
        <f t="shared" si="8"/>
        <v>0</v>
      </c>
      <c r="AJ11" s="25">
        <f t="shared" si="9"/>
        <v>1017.39</v>
      </c>
      <c r="AK11" s="28">
        <f t="shared" si="10"/>
        <v>153050.22</v>
      </c>
      <c r="AL11" s="29"/>
      <c r="AN11" s="30"/>
      <c r="AO11" s="30"/>
    </row>
    <row r="12" spans="1:41" ht="12.75">
      <c r="A12" s="22" t="s">
        <v>61</v>
      </c>
      <c r="B12" s="23" t="s">
        <v>62</v>
      </c>
      <c r="C12" s="24">
        <v>65855.7</v>
      </c>
      <c r="D12" s="24">
        <v>75700.5</v>
      </c>
      <c r="E12" s="24">
        <v>71537.28</v>
      </c>
      <c r="F12" s="25">
        <f t="shared" si="0"/>
        <v>213093.48</v>
      </c>
      <c r="G12" s="24">
        <v>68824.42</v>
      </c>
      <c r="H12" s="24">
        <v>68145.12</v>
      </c>
      <c r="I12" s="24"/>
      <c r="J12" s="24">
        <f t="shared" si="1"/>
        <v>136969.54</v>
      </c>
      <c r="K12" s="24"/>
      <c r="L12" s="24"/>
      <c r="M12" s="24"/>
      <c r="N12" s="24">
        <f t="shared" si="2"/>
        <v>0</v>
      </c>
      <c r="O12" s="24"/>
      <c r="P12" s="24"/>
      <c r="Q12" s="24"/>
      <c r="R12" s="26">
        <f t="shared" si="3"/>
        <v>0</v>
      </c>
      <c r="S12" s="25">
        <f t="shared" si="4"/>
        <v>350063.02</v>
      </c>
      <c r="T12" s="24">
        <v>1414.48</v>
      </c>
      <c r="U12" s="24">
        <v>1544.75</v>
      </c>
      <c r="V12" s="24">
        <v>1613.19</v>
      </c>
      <c r="W12" s="25">
        <f t="shared" si="5"/>
        <v>4572.42</v>
      </c>
      <c r="X12" s="24">
        <v>1119.65</v>
      </c>
      <c r="Y12" s="27">
        <v>1472.11</v>
      </c>
      <c r="Z12" s="27"/>
      <c r="AA12" s="24">
        <f t="shared" si="6"/>
        <v>2591.76</v>
      </c>
      <c r="AB12" s="24"/>
      <c r="AC12" s="24"/>
      <c r="AD12" s="24"/>
      <c r="AE12" s="24">
        <f t="shared" si="7"/>
        <v>0</v>
      </c>
      <c r="AF12" s="24"/>
      <c r="AG12" s="24"/>
      <c r="AH12" s="24"/>
      <c r="AI12" s="24">
        <f t="shared" si="8"/>
        <v>0</v>
      </c>
      <c r="AJ12" s="25">
        <f t="shared" si="9"/>
        <v>7164.18</v>
      </c>
      <c r="AK12" s="28">
        <f t="shared" si="10"/>
        <v>357227.2</v>
      </c>
      <c r="AL12" s="29"/>
      <c r="AN12" s="30"/>
      <c r="AO12" s="30"/>
    </row>
    <row r="13" spans="1:41" ht="12.75">
      <c r="A13" s="22" t="s">
        <v>63</v>
      </c>
      <c r="B13" s="23" t="s">
        <v>64</v>
      </c>
      <c r="C13" s="24">
        <v>40628.9</v>
      </c>
      <c r="D13" s="24">
        <v>39464.22</v>
      </c>
      <c r="E13" s="24">
        <v>36120.6</v>
      </c>
      <c r="F13" s="25">
        <f t="shared" si="0"/>
        <v>116213.72</v>
      </c>
      <c r="G13" s="24">
        <v>34061.85</v>
      </c>
      <c r="H13" s="24">
        <v>27728.45</v>
      </c>
      <c r="I13" s="24"/>
      <c r="J13" s="24">
        <f t="shared" si="1"/>
        <v>61790.3</v>
      </c>
      <c r="K13" s="24"/>
      <c r="L13" s="24"/>
      <c r="M13" s="24"/>
      <c r="N13" s="24">
        <f t="shared" si="2"/>
        <v>0</v>
      </c>
      <c r="O13" s="24"/>
      <c r="P13" s="24"/>
      <c r="Q13" s="24"/>
      <c r="R13" s="26">
        <f t="shared" si="3"/>
        <v>0</v>
      </c>
      <c r="S13" s="25">
        <f t="shared" si="4"/>
        <v>178004.02</v>
      </c>
      <c r="T13" s="24">
        <v>556.22</v>
      </c>
      <c r="U13" s="24">
        <v>622.89</v>
      </c>
      <c r="V13" s="24">
        <v>656.2</v>
      </c>
      <c r="W13" s="25">
        <f t="shared" si="5"/>
        <v>1835.31</v>
      </c>
      <c r="X13" s="24">
        <v>540.04</v>
      </c>
      <c r="Y13" s="27">
        <v>620.31</v>
      </c>
      <c r="Z13" s="27"/>
      <c r="AA13" s="24">
        <f t="shared" si="6"/>
        <v>1160.35</v>
      </c>
      <c r="AB13" s="24"/>
      <c r="AC13" s="24"/>
      <c r="AD13" s="24"/>
      <c r="AE13" s="24">
        <f t="shared" si="7"/>
        <v>0</v>
      </c>
      <c r="AF13" s="24"/>
      <c r="AG13" s="24"/>
      <c r="AH13" s="24"/>
      <c r="AI13" s="24">
        <f t="shared" si="8"/>
        <v>0</v>
      </c>
      <c r="AJ13" s="25">
        <f t="shared" si="9"/>
        <v>2995.66</v>
      </c>
      <c r="AK13" s="28">
        <f t="shared" si="10"/>
        <v>180999.68</v>
      </c>
      <c r="AL13" s="29"/>
      <c r="AN13" s="30"/>
      <c r="AO13" s="30"/>
    </row>
    <row r="14" spans="1:41" ht="12.75">
      <c r="A14" s="31" t="s">
        <v>65</v>
      </c>
      <c r="B14" s="23" t="s">
        <v>66</v>
      </c>
      <c r="C14" s="24">
        <v>109088.35</v>
      </c>
      <c r="D14" s="24">
        <v>106925.4</v>
      </c>
      <c r="E14" s="24">
        <v>97504.01</v>
      </c>
      <c r="F14" s="25">
        <f t="shared" si="0"/>
        <v>313517.76</v>
      </c>
      <c r="G14" s="24">
        <v>93362.33</v>
      </c>
      <c r="H14" s="24">
        <v>96839.8</v>
      </c>
      <c r="I14" s="24"/>
      <c r="J14" s="24">
        <f t="shared" si="1"/>
        <v>190202.13</v>
      </c>
      <c r="K14" s="24"/>
      <c r="L14" s="24"/>
      <c r="M14" s="24"/>
      <c r="N14" s="24">
        <f t="shared" si="2"/>
        <v>0</v>
      </c>
      <c r="O14" s="24"/>
      <c r="P14" s="24"/>
      <c r="Q14" s="24"/>
      <c r="R14" s="26">
        <f t="shared" si="3"/>
        <v>0</v>
      </c>
      <c r="S14" s="25">
        <f t="shared" si="4"/>
        <v>503719.89</v>
      </c>
      <c r="T14" s="24">
        <v>1626.6</v>
      </c>
      <c r="U14" s="24">
        <v>1192.77</v>
      </c>
      <c r="V14" s="24">
        <v>1575.77</v>
      </c>
      <c r="W14" s="25">
        <f t="shared" si="5"/>
        <v>4395.14</v>
      </c>
      <c r="X14" s="24">
        <v>1076.19</v>
      </c>
      <c r="Y14" s="27">
        <v>799.81</v>
      </c>
      <c r="Z14" s="27"/>
      <c r="AA14" s="24">
        <f t="shared" si="6"/>
        <v>1876</v>
      </c>
      <c r="AB14" s="24"/>
      <c r="AC14" s="24"/>
      <c r="AD14" s="24"/>
      <c r="AE14" s="24">
        <f t="shared" si="7"/>
        <v>0</v>
      </c>
      <c r="AF14" s="24"/>
      <c r="AG14" s="24"/>
      <c r="AH14" s="24"/>
      <c r="AI14" s="24">
        <f t="shared" si="8"/>
        <v>0</v>
      </c>
      <c r="AJ14" s="25">
        <f t="shared" si="9"/>
        <v>6271.14</v>
      </c>
      <c r="AK14" s="28">
        <f t="shared" si="10"/>
        <v>509991.03</v>
      </c>
      <c r="AL14" s="29"/>
      <c r="AN14" s="30"/>
      <c r="AO14" s="30"/>
    </row>
    <row r="15" spans="1:41" ht="12.75">
      <c r="A15" s="22" t="s">
        <v>67</v>
      </c>
      <c r="B15" s="23" t="s">
        <v>68</v>
      </c>
      <c r="C15" s="24">
        <v>33658.38</v>
      </c>
      <c r="D15" s="24">
        <v>38163.56</v>
      </c>
      <c r="E15" s="24">
        <v>42290.61</v>
      </c>
      <c r="F15" s="25">
        <f t="shared" si="0"/>
        <v>114112.55</v>
      </c>
      <c r="G15" s="24">
        <v>36734.28</v>
      </c>
      <c r="H15" s="24">
        <v>34076.51</v>
      </c>
      <c r="I15" s="24"/>
      <c r="J15" s="24">
        <f t="shared" si="1"/>
        <v>70810.79</v>
      </c>
      <c r="K15" s="24"/>
      <c r="L15" s="24"/>
      <c r="M15" s="24"/>
      <c r="N15" s="24">
        <f t="shared" si="2"/>
        <v>0</v>
      </c>
      <c r="O15" s="24"/>
      <c r="P15" s="24"/>
      <c r="Q15" s="24"/>
      <c r="R15" s="26">
        <f t="shared" si="3"/>
        <v>0</v>
      </c>
      <c r="S15" s="25">
        <f t="shared" si="4"/>
        <v>184923.34</v>
      </c>
      <c r="T15" s="24">
        <v>1107.59</v>
      </c>
      <c r="U15" s="24">
        <v>1741.26</v>
      </c>
      <c r="V15" s="24">
        <v>1353.68</v>
      </c>
      <c r="W15" s="25">
        <f t="shared" si="5"/>
        <v>4202.53</v>
      </c>
      <c r="X15" s="24">
        <v>1315.21</v>
      </c>
      <c r="Y15" s="27">
        <v>1398.08</v>
      </c>
      <c r="Z15" s="27"/>
      <c r="AA15" s="24">
        <f t="shared" si="6"/>
        <v>2713.29</v>
      </c>
      <c r="AB15" s="24"/>
      <c r="AC15" s="24"/>
      <c r="AD15" s="24"/>
      <c r="AE15" s="24">
        <f t="shared" si="7"/>
        <v>0</v>
      </c>
      <c r="AF15" s="24"/>
      <c r="AG15" s="24"/>
      <c r="AH15" s="24"/>
      <c r="AI15" s="24">
        <f t="shared" si="8"/>
        <v>0</v>
      </c>
      <c r="AJ15" s="25">
        <f t="shared" si="9"/>
        <v>6915.82</v>
      </c>
      <c r="AK15" s="28">
        <f t="shared" si="10"/>
        <v>191839.16</v>
      </c>
      <c r="AL15" s="29"/>
      <c r="AN15" s="30"/>
      <c r="AO15" s="30"/>
    </row>
    <row r="16" spans="1:41" ht="12.75">
      <c r="A16" s="22" t="s">
        <v>69</v>
      </c>
      <c r="B16" s="23" t="s">
        <v>70</v>
      </c>
      <c r="C16" s="24">
        <v>215477.21</v>
      </c>
      <c r="D16" s="24">
        <v>213494.29</v>
      </c>
      <c r="E16" s="24">
        <v>226181.11</v>
      </c>
      <c r="F16" s="25">
        <f t="shared" si="0"/>
        <v>655152.61</v>
      </c>
      <c r="G16" s="24">
        <v>231281.43</v>
      </c>
      <c r="H16" s="24">
        <v>226788.41</v>
      </c>
      <c r="I16" s="24"/>
      <c r="J16" s="24">
        <f t="shared" si="1"/>
        <v>458069.84</v>
      </c>
      <c r="K16" s="24"/>
      <c r="L16" s="24"/>
      <c r="M16" s="24"/>
      <c r="N16" s="24">
        <f t="shared" si="2"/>
        <v>0</v>
      </c>
      <c r="O16" s="24"/>
      <c r="P16" s="24"/>
      <c r="Q16" s="24"/>
      <c r="R16" s="26">
        <f t="shared" si="3"/>
        <v>0</v>
      </c>
      <c r="S16" s="25">
        <f t="shared" si="4"/>
        <v>1113222.45</v>
      </c>
      <c r="T16" s="24">
        <v>2561.51</v>
      </c>
      <c r="U16" s="24">
        <v>1309.25</v>
      </c>
      <c r="V16" s="24">
        <v>1757.82</v>
      </c>
      <c r="W16" s="25">
        <f t="shared" si="5"/>
        <v>5628.58</v>
      </c>
      <c r="X16" s="24">
        <v>1973.06</v>
      </c>
      <c r="Y16" s="27">
        <v>2296.94</v>
      </c>
      <c r="Z16" s="27"/>
      <c r="AA16" s="24">
        <f t="shared" si="6"/>
        <v>4270</v>
      </c>
      <c r="AB16" s="24"/>
      <c r="AC16" s="24"/>
      <c r="AD16" s="24"/>
      <c r="AE16" s="24">
        <f t="shared" si="7"/>
        <v>0</v>
      </c>
      <c r="AF16" s="24"/>
      <c r="AG16" s="24"/>
      <c r="AH16" s="24"/>
      <c r="AI16" s="24">
        <f t="shared" si="8"/>
        <v>0</v>
      </c>
      <c r="AJ16" s="25">
        <f t="shared" si="9"/>
        <v>9898.58</v>
      </c>
      <c r="AK16" s="28">
        <f t="shared" si="10"/>
        <v>1123121.03</v>
      </c>
      <c r="AL16" s="29"/>
      <c r="AN16" s="30"/>
      <c r="AO16" s="30"/>
    </row>
    <row r="17" spans="1:41" ht="12.75">
      <c r="A17" s="22" t="s">
        <v>71</v>
      </c>
      <c r="B17" s="23" t="s">
        <v>72</v>
      </c>
      <c r="C17" s="24">
        <v>45570.42</v>
      </c>
      <c r="D17" s="24">
        <v>40038.99</v>
      </c>
      <c r="E17" s="24">
        <v>48045.05</v>
      </c>
      <c r="F17" s="25">
        <f t="shared" si="0"/>
        <v>133654.46</v>
      </c>
      <c r="G17" s="24">
        <v>42461.16</v>
      </c>
      <c r="H17" s="24">
        <v>46713.59</v>
      </c>
      <c r="I17" s="24"/>
      <c r="J17" s="24">
        <f t="shared" si="1"/>
        <v>89174.75</v>
      </c>
      <c r="K17" s="24"/>
      <c r="L17" s="24"/>
      <c r="M17" s="24"/>
      <c r="N17" s="24">
        <f t="shared" si="2"/>
        <v>0</v>
      </c>
      <c r="O17" s="24"/>
      <c r="P17" s="24"/>
      <c r="Q17" s="24"/>
      <c r="R17" s="26">
        <f t="shared" si="3"/>
        <v>0</v>
      </c>
      <c r="S17" s="25">
        <f t="shared" si="4"/>
        <v>222829.21</v>
      </c>
      <c r="T17" s="24">
        <v>331.64</v>
      </c>
      <c r="U17" s="24">
        <v>388.52</v>
      </c>
      <c r="V17" s="24">
        <v>452.96</v>
      </c>
      <c r="W17" s="25">
        <f t="shared" si="5"/>
        <v>1173.12</v>
      </c>
      <c r="X17" s="24">
        <v>309.47</v>
      </c>
      <c r="Y17" s="27">
        <v>455.3</v>
      </c>
      <c r="Z17" s="27"/>
      <c r="AA17" s="24">
        <f t="shared" si="6"/>
        <v>764.77</v>
      </c>
      <c r="AB17" s="24"/>
      <c r="AC17" s="24"/>
      <c r="AD17" s="24"/>
      <c r="AE17" s="24">
        <f t="shared" si="7"/>
        <v>0</v>
      </c>
      <c r="AF17" s="24"/>
      <c r="AG17" s="24"/>
      <c r="AH17" s="24"/>
      <c r="AI17" s="24">
        <f t="shared" si="8"/>
        <v>0</v>
      </c>
      <c r="AJ17" s="25">
        <f t="shared" si="9"/>
        <v>1937.89</v>
      </c>
      <c r="AK17" s="28">
        <f t="shared" si="10"/>
        <v>224767.1</v>
      </c>
      <c r="AL17" s="29"/>
      <c r="AN17" s="30"/>
      <c r="AO17" s="30"/>
    </row>
    <row r="18" spans="1:41" ht="12.75">
      <c r="A18" s="22" t="s">
        <v>73</v>
      </c>
      <c r="B18" s="23" t="s">
        <v>74</v>
      </c>
      <c r="C18" s="24">
        <v>71179.99</v>
      </c>
      <c r="D18" s="24">
        <v>62017.96</v>
      </c>
      <c r="E18" s="24">
        <v>64729.16</v>
      </c>
      <c r="F18" s="25">
        <f t="shared" si="0"/>
        <v>197927.11</v>
      </c>
      <c r="G18" s="24">
        <v>58682.26</v>
      </c>
      <c r="H18" s="24">
        <v>47177.28</v>
      </c>
      <c r="I18" s="24"/>
      <c r="J18" s="24">
        <f t="shared" si="1"/>
        <v>105859.54</v>
      </c>
      <c r="K18" s="24"/>
      <c r="L18" s="24"/>
      <c r="M18" s="24"/>
      <c r="N18" s="24">
        <f t="shared" si="2"/>
        <v>0</v>
      </c>
      <c r="O18" s="24"/>
      <c r="P18" s="24"/>
      <c r="Q18" s="24"/>
      <c r="R18" s="26">
        <f t="shared" si="3"/>
        <v>0</v>
      </c>
      <c r="S18" s="25">
        <f t="shared" si="4"/>
        <v>303786.65</v>
      </c>
      <c r="T18" s="24">
        <v>453.14</v>
      </c>
      <c r="U18" s="24">
        <v>687.42</v>
      </c>
      <c r="V18" s="24">
        <v>671.93</v>
      </c>
      <c r="W18" s="25">
        <f t="shared" si="5"/>
        <v>1812.49</v>
      </c>
      <c r="X18" s="24">
        <v>347.23</v>
      </c>
      <c r="Y18" s="27">
        <v>761.43</v>
      </c>
      <c r="Z18" s="27"/>
      <c r="AA18" s="24">
        <f t="shared" si="6"/>
        <v>1108.66</v>
      </c>
      <c r="AB18" s="24"/>
      <c r="AC18" s="24"/>
      <c r="AD18" s="24"/>
      <c r="AE18" s="24">
        <f t="shared" si="7"/>
        <v>0</v>
      </c>
      <c r="AF18" s="24"/>
      <c r="AG18" s="24"/>
      <c r="AH18" s="24"/>
      <c r="AI18" s="24">
        <f t="shared" si="8"/>
        <v>0</v>
      </c>
      <c r="AJ18" s="25">
        <f t="shared" si="9"/>
        <v>2921.15</v>
      </c>
      <c r="AK18" s="28">
        <f t="shared" si="10"/>
        <v>306707.8</v>
      </c>
      <c r="AL18" s="29"/>
      <c r="AN18" s="30"/>
      <c r="AO18" s="30"/>
    </row>
    <row r="19" spans="1:41" ht="12.75">
      <c r="A19" s="22" t="s">
        <v>75</v>
      </c>
      <c r="B19" s="23" t="s">
        <v>76</v>
      </c>
      <c r="C19" s="24">
        <v>67497.37</v>
      </c>
      <c r="D19" s="24">
        <v>79230.72</v>
      </c>
      <c r="E19" s="24">
        <v>86579</v>
      </c>
      <c r="F19" s="25">
        <f t="shared" si="0"/>
        <v>233307.09</v>
      </c>
      <c r="G19" s="24">
        <v>80616.62</v>
      </c>
      <c r="H19" s="24">
        <v>75929.88</v>
      </c>
      <c r="I19" s="24"/>
      <c r="J19" s="24">
        <f t="shared" si="1"/>
        <v>156546.5</v>
      </c>
      <c r="K19" s="24"/>
      <c r="L19" s="24"/>
      <c r="M19" s="24"/>
      <c r="N19" s="24">
        <f t="shared" si="2"/>
        <v>0</v>
      </c>
      <c r="O19" s="24"/>
      <c r="P19" s="24"/>
      <c r="Q19" s="24"/>
      <c r="R19" s="26">
        <f t="shared" si="3"/>
        <v>0</v>
      </c>
      <c r="S19" s="25">
        <f t="shared" si="4"/>
        <v>389853.59</v>
      </c>
      <c r="T19" s="24">
        <v>2935.98</v>
      </c>
      <c r="U19" s="24">
        <v>3430.9</v>
      </c>
      <c r="V19" s="24">
        <v>3590.89</v>
      </c>
      <c r="W19" s="25">
        <f t="shared" si="5"/>
        <v>9957.77</v>
      </c>
      <c r="X19" s="24">
        <v>3625.21</v>
      </c>
      <c r="Y19" s="27">
        <v>3638.98</v>
      </c>
      <c r="Z19" s="27"/>
      <c r="AA19" s="24">
        <f t="shared" si="6"/>
        <v>7264.19</v>
      </c>
      <c r="AB19" s="24"/>
      <c r="AC19" s="24"/>
      <c r="AD19" s="24"/>
      <c r="AE19" s="24">
        <f t="shared" si="7"/>
        <v>0</v>
      </c>
      <c r="AF19" s="24"/>
      <c r="AG19" s="24"/>
      <c r="AH19" s="24"/>
      <c r="AI19" s="24">
        <f t="shared" si="8"/>
        <v>0</v>
      </c>
      <c r="AJ19" s="25">
        <f t="shared" si="9"/>
        <v>17221.96</v>
      </c>
      <c r="AK19" s="28">
        <f t="shared" si="10"/>
        <v>407075.55</v>
      </c>
      <c r="AL19" s="29"/>
      <c r="AN19" s="30"/>
      <c r="AO19" s="30"/>
    </row>
    <row r="20" spans="1:41" ht="12.75">
      <c r="A20" s="22" t="s">
        <v>77</v>
      </c>
      <c r="B20" s="23" t="s">
        <v>78</v>
      </c>
      <c r="C20" s="24">
        <v>109027.94</v>
      </c>
      <c r="D20" s="24">
        <v>91950.69</v>
      </c>
      <c r="E20" s="24">
        <v>111213.32</v>
      </c>
      <c r="F20" s="25">
        <f t="shared" si="0"/>
        <v>312191.95</v>
      </c>
      <c r="G20" s="24">
        <v>99903.43</v>
      </c>
      <c r="H20" s="24">
        <v>94236.68</v>
      </c>
      <c r="I20" s="24"/>
      <c r="J20" s="24">
        <f t="shared" si="1"/>
        <v>194140.11</v>
      </c>
      <c r="K20" s="24"/>
      <c r="L20" s="24"/>
      <c r="M20" s="24"/>
      <c r="N20" s="24">
        <f t="shared" si="2"/>
        <v>0</v>
      </c>
      <c r="O20" s="24"/>
      <c r="P20" s="24"/>
      <c r="Q20" s="24"/>
      <c r="R20" s="26">
        <f t="shared" si="3"/>
        <v>0</v>
      </c>
      <c r="S20" s="25">
        <f t="shared" si="4"/>
        <v>506332.06</v>
      </c>
      <c r="T20" s="24">
        <v>2973.12</v>
      </c>
      <c r="U20" s="24">
        <v>2282.89</v>
      </c>
      <c r="V20" s="24">
        <v>2840.48</v>
      </c>
      <c r="W20" s="25">
        <f t="shared" si="5"/>
        <v>8096.49</v>
      </c>
      <c r="X20" s="24">
        <v>3021.89</v>
      </c>
      <c r="Y20" s="27">
        <v>2540.01</v>
      </c>
      <c r="Z20" s="27"/>
      <c r="AA20" s="24">
        <f t="shared" si="6"/>
        <v>5561.9</v>
      </c>
      <c r="AB20" s="24"/>
      <c r="AC20" s="24"/>
      <c r="AD20" s="24"/>
      <c r="AE20" s="24">
        <f t="shared" si="7"/>
        <v>0</v>
      </c>
      <c r="AF20" s="24"/>
      <c r="AG20" s="24"/>
      <c r="AH20" s="24"/>
      <c r="AI20" s="24">
        <f t="shared" si="8"/>
        <v>0</v>
      </c>
      <c r="AJ20" s="25">
        <f t="shared" si="9"/>
        <v>13658.39</v>
      </c>
      <c r="AK20" s="28">
        <f t="shared" si="10"/>
        <v>519990.45</v>
      </c>
      <c r="AL20" s="29"/>
      <c r="AN20" s="30"/>
      <c r="AO20" s="30"/>
    </row>
    <row r="21" spans="1:41" ht="12.75">
      <c r="A21" s="22" t="s">
        <v>79</v>
      </c>
      <c r="B21" s="23" t="s">
        <v>80</v>
      </c>
      <c r="C21" s="24">
        <v>114794.84</v>
      </c>
      <c r="D21" s="24">
        <v>112739.71</v>
      </c>
      <c r="E21" s="24">
        <v>113645.35</v>
      </c>
      <c r="F21" s="25">
        <f t="shared" si="0"/>
        <v>341179.9</v>
      </c>
      <c r="G21" s="24">
        <v>103572.68</v>
      </c>
      <c r="H21" s="24">
        <v>107919.34</v>
      </c>
      <c r="I21" s="24"/>
      <c r="J21" s="24">
        <f t="shared" si="1"/>
        <v>211492.02</v>
      </c>
      <c r="K21" s="24"/>
      <c r="L21" s="24"/>
      <c r="M21" s="24"/>
      <c r="N21" s="24">
        <f t="shared" si="2"/>
        <v>0</v>
      </c>
      <c r="O21" s="24"/>
      <c r="P21" s="24"/>
      <c r="Q21" s="24"/>
      <c r="R21" s="26">
        <f t="shared" si="3"/>
        <v>0</v>
      </c>
      <c r="S21" s="25">
        <f t="shared" si="4"/>
        <v>552671.92</v>
      </c>
      <c r="T21" s="24">
        <v>6521.68</v>
      </c>
      <c r="U21" s="24">
        <v>6062.49</v>
      </c>
      <c r="V21" s="24">
        <v>6031.36</v>
      </c>
      <c r="W21" s="25">
        <f t="shared" si="5"/>
        <v>18615.53</v>
      </c>
      <c r="X21" s="24">
        <v>6510.23</v>
      </c>
      <c r="Y21" s="27">
        <v>6728.08</v>
      </c>
      <c r="Z21" s="27"/>
      <c r="AA21" s="24">
        <f t="shared" si="6"/>
        <v>13238.31</v>
      </c>
      <c r="AB21" s="24"/>
      <c r="AC21" s="24"/>
      <c r="AD21" s="24"/>
      <c r="AE21" s="24">
        <f t="shared" si="7"/>
        <v>0</v>
      </c>
      <c r="AF21" s="24"/>
      <c r="AG21" s="24"/>
      <c r="AH21" s="24"/>
      <c r="AI21" s="24">
        <f t="shared" si="8"/>
        <v>0</v>
      </c>
      <c r="AJ21" s="25">
        <f t="shared" si="9"/>
        <v>31853.84</v>
      </c>
      <c r="AK21" s="28">
        <f t="shared" si="10"/>
        <v>584525.76</v>
      </c>
      <c r="AL21" s="29"/>
      <c r="AN21" s="30"/>
      <c r="AO21" s="30"/>
    </row>
    <row r="22" spans="1:41" ht="12.75">
      <c r="A22" s="22" t="s">
        <v>81</v>
      </c>
      <c r="B22" s="23" t="s">
        <v>82</v>
      </c>
      <c r="C22" s="24">
        <v>105523.63</v>
      </c>
      <c r="D22" s="24">
        <v>94668.77</v>
      </c>
      <c r="E22" s="24">
        <v>100485.66</v>
      </c>
      <c r="F22" s="25">
        <f t="shared" si="0"/>
        <v>300678.06</v>
      </c>
      <c r="G22" s="24">
        <v>95045.34</v>
      </c>
      <c r="H22" s="24">
        <v>81360.2</v>
      </c>
      <c r="I22" s="24"/>
      <c r="J22" s="24">
        <f t="shared" si="1"/>
        <v>176405.54</v>
      </c>
      <c r="K22" s="24"/>
      <c r="L22" s="24"/>
      <c r="M22" s="24"/>
      <c r="N22" s="24">
        <f t="shared" si="2"/>
        <v>0</v>
      </c>
      <c r="O22" s="24"/>
      <c r="P22" s="24"/>
      <c r="Q22" s="24"/>
      <c r="R22" s="26">
        <f t="shared" si="3"/>
        <v>0</v>
      </c>
      <c r="S22" s="25">
        <f t="shared" si="4"/>
        <v>477083.6</v>
      </c>
      <c r="T22" s="24">
        <v>1853.52</v>
      </c>
      <c r="U22" s="24">
        <v>1387.53</v>
      </c>
      <c r="V22" s="24">
        <v>1335.47</v>
      </c>
      <c r="W22" s="25">
        <f t="shared" si="5"/>
        <v>4576.52</v>
      </c>
      <c r="X22" s="24">
        <v>1371.5</v>
      </c>
      <c r="Y22" s="27">
        <v>1017.05</v>
      </c>
      <c r="Z22" s="27"/>
      <c r="AA22" s="24">
        <f t="shared" si="6"/>
        <v>2388.55</v>
      </c>
      <c r="AB22" s="24"/>
      <c r="AC22" s="24"/>
      <c r="AD22" s="24"/>
      <c r="AE22" s="24">
        <f t="shared" si="7"/>
        <v>0</v>
      </c>
      <c r="AF22" s="24"/>
      <c r="AG22" s="24"/>
      <c r="AH22" s="24"/>
      <c r="AI22" s="24">
        <f t="shared" si="8"/>
        <v>0</v>
      </c>
      <c r="AJ22" s="25">
        <f t="shared" si="9"/>
        <v>6965.07</v>
      </c>
      <c r="AK22" s="28">
        <f t="shared" si="10"/>
        <v>484048.67</v>
      </c>
      <c r="AL22" s="29"/>
      <c r="AN22" s="30"/>
      <c r="AO22" s="30"/>
    </row>
    <row r="23" spans="1:41" ht="12.75">
      <c r="A23" s="22" t="s">
        <v>83</v>
      </c>
      <c r="B23" s="23" t="s">
        <v>84</v>
      </c>
      <c r="C23" s="24">
        <v>44402.53</v>
      </c>
      <c r="D23" s="24">
        <v>40135.58</v>
      </c>
      <c r="E23" s="24">
        <v>42974.27</v>
      </c>
      <c r="F23" s="25">
        <f t="shared" si="0"/>
        <v>127512.38</v>
      </c>
      <c r="G23" s="24">
        <v>47773.17</v>
      </c>
      <c r="H23" s="24">
        <v>51162.1</v>
      </c>
      <c r="I23" s="24"/>
      <c r="J23" s="24">
        <f t="shared" si="1"/>
        <v>98935.27</v>
      </c>
      <c r="K23" s="24"/>
      <c r="L23" s="24"/>
      <c r="M23" s="24"/>
      <c r="N23" s="24">
        <f t="shared" si="2"/>
        <v>0</v>
      </c>
      <c r="O23" s="24"/>
      <c r="P23" s="24"/>
      <c r="Q23" s="24"/>
      <c r="R23" s="26">
        <f t="shared" si="3"/>
        <v>0</v>
      </c>
      <c r="S23" s="25">
        <f t="shared" si="4"/>
        <v>226447.65</v>
      </c>
      <c r="T23" s="24">
        <v>238.24</v>
      </c>
      <c r="U23" s="24">
        <v>326.33</v>
      </c>
      <c r="V23" s="24">
        <v>354.18</v>
      </c>
      <c r="W23" s="25">
        <f t="shared" si="5"/>
        <v>918.75</v>
      </c>
      <c r="X23" s="24">
        <v>458.65</v>
      </c>
      <c r="Y23" s="27">
        <v>138.67</v>
      </c>
      <c r="Z23" s="27"/>
      <c r="AA23" s="24">
        <f t="shared" si="6"/>
        <v>597.32</v>
      </c>
      <c r="AB23" s="24"/>
      <c r="AC23" s="24"/>
      <c r="AD23" s="24"/>
      <c r="AE23" s="24">
        <f t="shared" si="7"/>
        <v>0</v>
      </c>
      <c r="AF23" s="24"/>
      <c r="AG23" s="24"/>
      <c r="AH23" s="24"/>
      <c r="AI23" s="24">
        <f t="shared" si="8"/>
        <v>0</v>
      </c>
      <c r="AJ23" s="25">
        <f t="shared" si="9"/>
        <v>1516.07</v>
      </c>
      <c r="AK23" s="28">
        <f t="shared" si="10"/>
        <v>227963.72</v>
      </c>
      <c r="AL23" s="29"/>
      <c r="AN23" s="30"/>
      <c r="AO23" s="30"/>
    </row>
    <row r="24" spans="1:41" ht="12.75">
      <c r="A24" s="22" t="s">
        <v>85</v>
      </c>
      <c r="B24" s="32" t="s">
        <v>86</v>
      </c>
      <c r="C24" s="24">
        <v>158069.2</v>
      </c>
      <c r="D24" s="24">
        <v>147716.66</v>
      </c>
      <c r="E24" s="24">
        <v>197931.13</v>
      </c>
      <c r="F24" s="25">
        <f t="shared" si="0"/>
        <v>503716.99</v>
      </c>
      <c r="G24" s="24">
        <v>178395.46</v>
      </c>
      <c r="H24" s="24">
        <v>173614.73</v>
      </c>
      <c r="I24" s="24"/>
      <c r="J24" s="24">
        <f t="shared" si="1"/>
        <v>352010.19</v>
      </c>
      <c r="K24" s="24"/>
      <c r="L24" s="24"/>
      <c r="M24" s="24"/>
      <c r="N24" s="24">
        <f t="shared" si="2"/>
        <v>0</v>
      </c>
      <c r="O24" s="24"/>
      <c r="P24" s="24"/>
      <c r="Q24" s="24"/>
      <c r="R24" s="26">
        <f t="shared" si="3"/>
        <v>0</v>
      </c>
      <c r="S24" s="25">
        <f t="shared" si="4"/>
        <v>855727.18</v>
      </c>
      <c r="T24" s="24">
        <v>1188.07</v>
      </c>
      <c r="U24" s="24">
        <v>1211.25</v>
      </c>
      <c r="V24" s="24">
        <v>1260.06</v>
      </c>
      <c r="W24" s="25">
        <f t="shared" si="5"/>
        <v>3659.38</v>
      </c>
      <c r="X24" s="24">
        <v>884.51</v>
      </c>
      <c r="Y24" s="27">
        <v>817.86</v>
      </c>
      <c r="Z24" s="27"/>
      <c r="AA24" s="24">
        <f t="shared" si="6"/>
        <v>1702.37</v>
      </c>
      <c r="AB24" s="24"/>
      <c r="AC24" s="24"/>
      <c r="AD24" s="24"/>
      <c r="AE24" s="24">
        <f t="shared" si="7"/>
        <v>0</v>
      </c>
      <c r="AF24" s="24"/>
      <c r="AG24" s="24"/>
      <c r="AH24" s="24"/>
      <c r="AI24" s="24">
        <f t="shared" si="8"/>
        <v>0</v>
      </c>
      <c r="AJ24" s="25">
        <f t="shared" si="9"/>
        <v>5361.75</v>
      </c>
      <c r="AK24" s="28">
        <f t="shared" si="10"/>
        <v>861088.93</v>
      </c>
      <c r="AL24" s="29"/>
      <c r="AN24" s="30"/>
      <c r="AO24" s="30"/>
    </row>
    <row r="25" spans="1:41" ht="12.75">
      <c r="A25" s="22" t="s">
        <v>87</v>
      </c>
      <c r="B25" s="23" t="s">
        <v>88</v>
      </c>
      <c r="C25" s="24">
        <v>203933.78</v>
      </c>
      <c r="D25" s="24">
        <v>205853.49</v>
      </c>
      <c r="E25" s="24">
        <v>227351.16</v>
      </c>
      <c r="F25" s="25">
        <f t="shared" si="0"/>
        <v>637138.43</v>
      </c>
      <c r="G25" s="24">
        <v>207803.21</v>
      </c>
      <c r="H25" s="24">
        <v>180677.33</v>
      </c>
      <c r="I25" s="24"/>
      <c r="J25" s="24">
        <f t="shared" si="1"/>
        <v>388480.54</v>
      </c>
      <c r="K25" s="24"/>
      <c r="L25" s="24"/>
      <c r="M25" s="24"/>
      <c r="N25" s="24">
        <f t="shared" si="2"/>
        <v>0</v>
      </c>
      <c r="O25" s="24"/>
      <c r="P25" s="24"/>
      <c r="Q25" s="24"/>
      <c r="R25" s="26">
        <f t="shared" si="3"/>
        <v>0</v>
      </c>
      <c r="S25" s="25">
        <f t="shared" si="4"/>
        <v>1025618.97</v>
      </c>
      <c r="T25" s="24">
        <v>4053.03</v>
      </c>
      <c r="U25" s="24">
        <v>3618.05</v>
      </c>
      <c r="V25" s="24">
        <v>4261.7</v>
      </c>
      <c r="W25" s="25">
        <f t="shared" si="5"/>
        <v>11932.78</v>
      </c>
      <c r="X25" s="24">
        <v>4276.13</v>
      </c>
      <c r="Y25" s="27">
        <v>2744.56</v>
      </c>
      <c r="Z25" s="27"/>
      <c r="AA25" s="24">
        <f t="shared" si="6"/>
        <v>7020.69</v>
      </c>
      <c r="AB25" s="24"/>
      <c r="AC25" s="24"/>
      <c r="AD25" s="24"/>
      <c r="AE25" s="24">
        <f t="shared" si="7"/>
        <v>0</v>
      </c>
      <c r="AF25" s="24"/>
      <c r="AG25" s="24"/>
      <c r="AH25" s="24"/>
      <c r="AI25" s="24">
        <f t="shared" si="8"/>
        <v>0</v>
      </c>
      <c r="AJ25" s="25">
        <f t="shared" si="9"/>
        <v>18953.47</v>
      </c>
      <c r="AK25" s="28">
        <f t="shared" si="10"/>
        <v>1044572.44</v>
      </c>
      <c r="AL25" s="29"/>
      <c r="AN25" s="30"/>
      <c r="AO25" s="30"/>
    </row>
    <row r="26" spans="1:41" ht="12.75">
      <c r="A26" s="22" t="s">
        <v>89</v>
      </c>
      <c r="B26" s="23" t="s">
        <v>90</v>
      </c>
      <c r="C26" s="24">
        <v>940610.03</v>
      </c>
      <c r="D26" s="24">
        <v>888144.57</v>
      </c>
      <c r="E26" s="24">
        <f>933615.1-89.06</f>
        <v>933526.0399999999</v>
      </c>
      <c r="F26" s="25">
        <f t="shared" si="0"/>
        <v>2762280.64</v>
      </c>
      <c r="G26" s="24">
        <f>882887.97+89.06</f>
        <v>882977.03</v>
      </c>
      <c r="H26" s="24">
        <v>854135.88</v>
      </c>
      <c r="I26" s="24"/>
      <c r="J26" s="24">
        <f t="shared" si="1"/>
        <v>1737112.91</v>
      </c>
      <c r="K26" s="24"/>
      <c r="L26" s="24"/>
      <c r="M26" s="24"/>
      <c r="N26" s="24">
        <f t="shared" si="2"/>
        <v>0</v>
      </c>
      <c r="O26" s="24"/>
      <c r="P26" s="24"/>
      <c r="Q26" s="24"/>
      <c r="R26" s="26">
        <f t="shared" si="3"/>
        <v>0</v>
      </c>
      <c r="S26" s="25">
        <f t="shared" si="4"/>
        <v>4499393.55</v>
      </c>
      <c r="T26" s="24">
        <v>28769.58</v>
      </c>
      <c r="U26" s="24">
        <v>24725.33</v>
      </c>
      <c r="V26" s="24">
        <v>27297.49</v>
      </c>
      <c r="W26" s="25">
        <f t="shared" si="5"/>
        <v>80792.4</v>
      </c>
      <c r="X26" s="24">
        <v>25237.92</v>
      </c>
      <c r="Y26" s="27">
        <v>24503.34</v>
      </c>
      <c r="Z26" s="27"/>
      <c r="AA26" s="24">
        <f t="shared" si="6"/>
        <v>49741.26</v>
      </c>
      <c r="AB26" s="24"/>
      <c r="AC26" s="24"/>
      <c r="AD26" s="24"/>
      <c r="AE26" s="24">
        <f t="shared" si="7"/>
        <v>0</v>
      </c>
      <c r="AF26" s="24"/>
      <c r="AG26" s="24"/>
      <c r="AH26" s="24"/>
      <c r="AI26" s="24">
        <f t="shared" si="8"/>
        <v>0</v>
      </c>
      <c r="AJ26" s="25">
        <f t="shared" si="9"/>
        <v>130533.66</v>
      </c>
      <c r="AK26" s="28">
        <f t="shared" si="10"/>
        <v>4629927.21</v>
      </c>
      <c r="AL26" s="29"/>
      <c r="AN26" s="30"/>
      <c r="AO26" s="30"/>
    </row>
    <row r="27" spans="1:41" ht="12.75">
      <c r="A27" s="22" t="s">
        <v>91</v>
      </c>
      <c r="B27" s="33" t="s">
        <v>92</v>
      </c>
      <c r="C27" s="24">
        <v>172195.32</v>
      </c>
      <c r="D27" s="24">
        <v>154587.44</v>
      </c>
      <c r="E27" s="24">
        <v>161739.24</v>
      </c>
      <c r="F27" s="25">
        <f t="shared" si="0"/>
        <v>488522</v>
      </c>
      <c r="G27" s="24">
        <v>144898.7</v>
      </c>
      <c r="H27" s="24">
        <v>167006.86</v>
      </c>
      <c r="I27" s="24"/>
      <c r="J27" s="24">
        <f t="shared" si="1"/>
        <v>311905.56</v>
      </c>
      <c r="K27" s="24"/>
      <c r="L27" s="24"/>
      <c r="M27" s="24"/>
      <c r="N27" s="24">
        <f t="shared" si="2"/>
        <v>0</v>
      </c>
      <c r="O27" s="24"/>
      <c r="P27" s="24"/>
      <c r="Q27" s="24"/>
      <c r="R27" s="26">
        <f t="shared" si="3"/>
        <v>0</v>
      </c>
      <c r="S27" s="25">
        <f t="shared" si="4"/>
        <v>800427.56</v>
      </c>
      <c r="T27" s="24">
        <v>1300.32</v>
      </c>
      <c r="U27" s="24">
        <v>998.07</v>
      </c>
      <c r="V27" s="24">
        <v>1591.14</v>
      </c>
      <c r="W27" s="25">
        <f t="shared" si="5"/>
        <v>3889.53</v>
      </c>
      <c r="X27" s="24">
        <v>1161.16</v>
      </c>
      <c r="Y27" s="27">
        <v>1178.85</v>
      </c>
      <c r="Z27" s="27"/>
      <c r="AA27" s="24">
        <f t="shared" si="6"/>
        <v>2340.01</v>
      </c>
      <c r="AB27" s="24"/>
      <c r="AC27" s="24"/>
      <c r="AD27" s="24"/>
      <c r="AE27" s="24">
        <f t="shared" si="7"/>
        <v>0</v>
      </c>
      <c r="AF27" s="24"/>
      <c r="AG27" s="24"/>
      <c r="AH27" s="24"/>
      <c r="AI27" s="24">
        <f t="shared" si="8"/>
        <v>0</v>
      </c>
      <c r="AJ27" s="25">
        <f t="shared" si="9"/>
        <v>6229.54</v>
      </c>
      <c r="AK27" s="28">
        <f t="shared" si="10"/>
        <v>806657.1</v>
      </c>
      <c r="AL27" s="29"/>
      <c r="AN27" s="30"/>
      <c r="AO27" s="30"/>
    </row>
    <row r="28" spans="1:41" ht="12.75">
      <c r="A28" s="22" t="s">
        <v>93</v>
      </c>
      <c r="B28" s="23" t="s">
        <v>94</v>
      </c>
      <c r="C28" s="24">
        <v>44335.41</v>
      </c>
      <c r="D28" s="24">
        <v>36585</v>
      </c>
      <c r="E28" s="24">
        <v>44120.28</v>
      </c>
      <c r="F28" s="25">
        <f t="shared" si="0"/>
        <v>125040.69</v>
      </c>
      <c r="G28" s="24">
        <v>35637.3</v>
      </c>
      <c r="H28" s="24">
        <v>34859.76</v>
      </c>
      <c r="I28" s="24"/>
      <c r="J28" s="24">
        <f t="shared" si="1"/>
        <v>70497.06</v>
      </c>
      <c r="K28" s="24"/>
      <c r="L28" s="24"/>
      <c r="M28" s="24"/>
      <c r="N28" s="24">
        <f t="shared" si="2"/>
        <v>0</v>
      </c>
      <c r="O28" s="24"/>
      <c r="P28" s="24"/>
      <c r="Q28" s="24"/>
      <c r="R28" s="26">
        <f t="shared" si="3"/>
        <v>0</v>
      </c>
      <c r="S28" s="25">
        <f t="shared" si="4"/>
        <v>195537.75</v>
      </c>
      <c r="T28" s="24">
        <v>543.52</v>
      </c>
      <c r="U28" s="24">
        <v>371.97</v>
      </c>
      <c r="V28" s="24">
        <v>724.49</v>
      </c>
      <c r="W28" s="25">
        <f t="shared" si="5"/>
        <v>1639.98</v>
      </c>
      <c r="X28" s="24">
        <v>530.76</v>
      </c>
      <c r="Y28" s="27">
        <v>498.56</v>
      </c>
      <c r="Z28" s="27"/>
      <c r="AA28" s="24">
        <f t="shared" si="6"/>
        <v>1029.32</v>
      </c>
      <c r="AB28" s="24"/>
      <c r="AC28" s="24"/>
      <c r="AD28" s="24"/>
      <c r="AE28" s="24">
        <f t="shared" si="7"/>
        <v>0</v>
      </c>
      <c r="AF28" s="24"/>
      <c r="AG28" s="24"/>
      <c r="AH28" s="24"/>
      <c r="AI28" s="24">
        <f t="shared" si="8"/>
        <v>0</v>
      </c>
      <c r="AJ28" s="25">
        <f t="shared" si="9"/>
        <v>2669.3</v>
      </c>
      <c r="AK28" s="28">
        <f t="shared" si="10"/>
        <v>198207.05</v>
      </c>
      <c r="AL28" s="29"/>
      <c r="AN28" s="30"/>
      <c r="AO28" s="30"/>
    </row>
    <row r="29" spans="1:41" ht="12.75">
      <c r="A29" s="22" t="s">
        <v>95</v>
      </c>
      <c r="B29" s="23" t="s">
        <v>96</v>
      </c>
      <c r="C29" s="24">
        <v>30962.54</v>
      </c>
      <c r="D29" s="24">
        <v>19177.74</v>
      </c>
      <c r="E29" s="24">
        <v>25235.44</v>
      </c>
      <c r="F29" s="25">
        <f t="shared" si="0"/>
        <v>75375.72</v>
      </c>
      <c r="G29" s="24">
        <v>9088.21</v>
      </c>
      <c r="H29" s="24">
        <v>26476.43</v>
      </c>
      <c r="I29" s="24"/>
      <c r="J29" s="24">
        <f t="shared" si="1"/>
        <v>35564.64</v>
      </c>
      <c r="K29" s="24"/>
      <c r="L29" s="24"/>
      <c r="M29" s="24"/>
      <c r="N29" s="24">
        <f t="shared" si="2"/>
        <v>0</v>
      </c>
      <c r="O29" s="24"/>
      <c r="P29" s="24"/>
      <c r="Q29" s="24"/>
      <c r="R29" s="26">
        <f t="shared" si="3"/>
        <v>0</v>
      </c>
      <c r="S29" s="25">
        <f t="shared" si="4"/>
        <v>110940.36</v>
      </c>
      <c r="T29" s="24">
        <v>390.52</v>
      </c>
      <c r="U29" s="24">
        <v>510.74</v>
      </c>
      <c r="V29" s="24">
        <v>685.75</v>
      </c>
      <c r="W29" s="25">
        <f t="shared" si="5"/>
        <v>1587.01</v>
      </c>
      <c r="X29" s="24">
        <v>656.42</v>
      </c>
      <c r="Y29" s="27">
        <v>374.45</v>
      </c>
      <c r="Z29" s="27"/>
      <c r="AA29" s="24">
        <f t="shared" si="6"/>
        <v>1030.87</v>
      </c>
      <c r="AB29" s="24"/>
      <c r="AC29" s="24"/>
      <c r="AD29" s="24"/>
      <c r="AE29" s="24">
        <f t="shared" si="7"/>
        <v>0</v>
      </c>
      <c r="AF29" s="24"/>
      <c r="AG29" s="24"/>
      <c r="AH29" s="24"/>
      <c r="AI29" s="24">
        <f t="shared" si="8"/>
        <v>0</v>
      </c>
      <c r="AJ29" s="25">
        <f t="shared" si="9"/>
        <v>2617.88</v>
      </c>
      <c r="AK29" s="28">
        <f t="shared" si="10"/>
        <v>113558.24</v>
      </c>
      <c r="AL29" s="29"/>
      <c r="AN29" s="30"/>
      <c r="AO29" s="30"/>
    </row>
    <row r="30" spans="1:41" ht="12.75">
      <c r="A30" s="22" t="s">
        <v>97</v>
      </c>
      <c r="B30" s="23" t="s">
        <v>98</v>
      </c>
      <c r="C30" s="24">
        <v>58737.43</v>
      </c>
      <c r="D30" s="24">
        <v>56631.85</v>
      </c>
      <c r="E30" s="24">
        <v>51590.33</v>
      </c>
      <c r="F30" s="25">
        <f t="shared" si="0"/>
        <v>166959.61</v>
      </c>
      <c r="G30" s="24">
        <v>56184.89</v>
      </c>
      <c r="H30" s="24">
        <v>47731.82</v>
      </c>
      <c r="I30" s="24"/>
      <c r="J30" s="24">
        <f t="shared" si="1"/>
        <v>103916.71</v>
      </c>
      <c r="K30" s="24"/>
      <c r="L30" s="24"/>
      <c r="M30" s="24"/>
      <c r="N30" s="24">
        <f t="shared" si="2"/>
        <v>0</v>
      </c>
      <c r="O30" s="24"/>
      <c r="P30" s="24"/>
      <c r="Q30" s="24"/>
      <c r="R30" s="26">
        <f t="shared" si="3"/>
        <v>0</v>
      </c>
      <c r="S30" s="25">
        <f t="shared" si="4"/>
        <v>270876.32</v>
      </c>
      <c r="T30" s="24">
        <v>2866.26</v>
      </c>
      <c r="U30" s="24">
        <v>2399.96</v>
      </c>
      <c r="V30" s="24">
        <v>2148.01</v>
      </c>
      <c r="W30" s="25">
        <f t="shared" si="5"/>
        <v>7414.23</v>
      </c>
      <c r="X30" s="24">
        <v>2438.57</v>
      </c>
      <c r="Y30" s="27">
        <v>2889.51</v>
      </c>
      <c r="Z30" s="27"/>
      <c r="AA30" s="24">
        <f t="shared" si="6"/>
        <v>5328.08</v>
      </c>
      <c r="AB30" s="24"/>
      <c r="AC30" s="24"/>
      <c r="AD30" s="24"/>
      <c r="AE30" s="24">
        <f t="shared" si="7"/>
        <v>0</v>
      </c>
      <c r="AF30" s="24"/>
      <c r="AG30" s="24"/>
      <c r="AH30" s="24"/>
      <c r="AI30" s="24">
        <f t="shared" si="8"/>
        <v>0</v>
      </c>
      <c r="AJ30" s="25">
        <f t="shared" si="9"/>
        <v>12742.31</v>
      </c>
      <c r="AK30" s="28">
        <f t="shared" si="10"/>
        <v>283618.63</v>
      </c>
      <c r="AL30" s="29"/>
      <c r="AN30" s="30"/>
      <c r="AO30" s="30"/>
    </row>
    <row r="31" spans="1:41" ht="12.75">
      <c r="A31" s="22" t="s">
        <v>99</v>
      </c>
      <c r="B31" s="23" t="s">
        <v>100</v>
      </c>
      <c r="C31" s="24">
        <v>30334.19</v>
      </c>
      <c r="D31" s="24">
        <v>26269.84</v>
      </c>
      <c r="E31" s="24">
        <v>25121.9</v>
      </c>
      <c r="F31" s="25">
        <f t="shared" si="0"/>
        <v>81725.93</v>
      </c>
      <c r="G31" s="24">
        <v>27812.58</v>
      </c>
      <c r="H31" s="24">
        <v>25775.71</v>
      </c>
      <c r="I31" s="24"/>
      <c r="J31" s="24">
        <f t="shared" si="1"/>
        <v>53588.29</v>
      </c>
      <c r="K31" s="24"/>
      <c r="L31" s="24"/>
      <c r="M31" s="24"/>
      <c r="N31" s="24">
        <f t="shared" si="2"/>
        <v>0</v>
      </c>
      <c r="O31" s="24"/>
      <c r="P31" s="24"/>
      <c r="Q31" s="24"/>
      <c r="R31" s="26">
        <f t="shared" si="3"/>
        <v>0</v>
      </c>
      <c r="S31" s="25">
        <f t="shared" si="4"/>
        <v>135314.22</v>
      </c>
      <c r="T31" s="24">
        <v>779.74</v>
      </c>
      <c r="U31" s="24">
        <v>716.69</v>
      </c>
      <c r="V31" s="24">
        <v>556.53</v>
      </c>
      <c r="W31" s="25">
        <f t="shared" si="5"/>
        <v>2052.96</v>
      </c>
      <c r="X31" s="24">
        <v>494.46</v>
      </c>
      <c r="Y31" s="27">
        <v>825.28</v>
      </c>
      <c r="Z31" s="27"/>
      <c r="AA31" s="24">
        <f t="shared" si="6"/>
        <v>1319.74</v>
      </c>
      <c r="AB31" s="24"/>
      <c r="AC31" s="24"/>
      <c r="AD31" s="24"/>
      <c r="AE31" s="24">
        <f t="shared" si="7"/>
        <v>0</v>
      </c>
      <c r="AF31" s="24"/>
      <c r="AG31" s="24"/>
      <c r="AH31" s="24"/>
      <c r="AI31" s="24">
        <f t="shared" si="8"/>
        <v>0</v>
      </c>
      <c r="AJ31" s="25">
        <f t="shared" si="9"/>
        <v>3372.7</v>
      </c>
      <c r="AK31" s="28">
        <f t="shared" si="10"/>
        <v>138686.92</v>
      </c>
      <c r="AL31" s="29"/>
      <c r="AN31" s="30"/>
      <c r="AO31" s="30"/>
    </row>
    <row r="32" spans="1:41" ht="12.75">
      <c r="A32" s="22" t="s">
        <v>101</v>
      </c>
      <c r="B32" s="23" t="s">
        <v>102</v>
      </c>
      <c r="C32" s="24">
        <v>27037.08</v>
      </c>
      <c r="D32" s="24">
        <v>22252.16</v>
      </c>
      <c r="E32" s="24">
        <v>23526.29</v>
      </c>
      <c r="F32" s="25">
        <f t="shared" si="0"/>
        <v>72815.53</v>
      </c>
      <c r="G32" s="24">
        <v>21145.45</v>
      </c>
      <c r="H32" s="24">
        <v>20183.73</v>
      </c>
      <c r="I32" s="24"/>
      <c r="J32" s="24">
        <f t="shared" si="1"/>
        <v>41329.18</v>
      </c>
      <c r="K32" s="24"/>
      <c r="L32" s="24"/>
      <c r="M32" s="24"/>
      <c r="N32" s="24">
        <f t="shared" si="2"/>
        <v>0</v>
      </c>
      <c r="O32" s="24"/>
      <c r="P32" s="24"/>
      <c r="Q32" s="24"/>
      <c r="R32" s="26">
        <f t="shared" si="3"/>
        <v>0</v>
      </c>
      <c r="S32" s="25">
        <f t="shared" si="4"/>
        <v>114144.71</v>
      </c>
      <c r="T32" s="24">
        <v>1401.53</v>
      </c>
      <c r="U32" s="24">
        <v>960</v>
      </c>
      <c r="V32" s="24">
        <v>821.24</v>
      </c>
      <c r="W32" s="25">
        <f t="shared" si="5"/>
        <v>3182.77</v>
      </c>
      <c r="X32" s="24">
        <v>1151.54</v>
      </c>
      <c r="Y32" s="27">
        <v>754.31</v>
      </c>
      <c r="Z32" s="27"/>
      <c r="AA32" s="24">
        <f t="shared" si="6"/>
        <v>1905.85</v>
      </c>
      <c r="AB32" s="24"/>
      <c r="AC32" s="24"/>
      <c r="AD32" s="24"/>
      <c r="AE32" s="24">
        <f t="shared" si="7"/>
        <v>0</v>
      </c>
      <c r="AF32" s="24"/>
      <c r="AG32" s="24"/>
      <c r="AH32" s="24"/>
      <c r="AI32" s="24">
        <f t="shared" si="8"/>
        <v>0</v>
      </c>
      <c r="AJ32" s="25">
        <f t="shared" si="9"/>
        <v>5088.62</v>
      </c>
      <c r="AK32" s="28">
        <f t="shared" si="10"/>
        <v>119233.33</v>
      </c>
      <c r="AL32" s="29"/>
      <c r="AN32" s="30"/>
      <c r="AO32" s="30"/>
    </row>
    <row r="33" spans="1:41" ht="12.75">
      <c r="A33" s="22" t="s">
        <v>103</v>
      </c>
      <c r="B33" s="23" t="s">
        <v>104</v>
      </c>
      <c r="C33" s="24">
        <v>55137.24</v>
      </c>
      <c r="D33" s="24">
        <v>61874.53</v>
      </c>
      <c r="E33" s="24">
        <v>63622.37</v>
      </c>
      <c r="F33" s="25">
        <f t="shared" si="0"/>
        <v>180634.14</v>
      </c>
      <c r="G33" s="24">
        <v>57747.89</v>
      </c>
      <c r="H33" s="24">
        <v>54342</v>
      </c>
      <c r="I33" s="24"/>
      <c r="J33" s="24">
        <f t="shared" si="1"/>
        <v>112089.89</v>
      </c>
      <c r="K33" s="24"/>
      <c r="L33" s="24"/>
      <c r="M33" s="24"/>
      <c r="N33" s="24">
        <f t="shared" si="2"/>
        <v>0</v>
      </c>
      <c r="O33" s="24"/>
      <c r="P33" s="24"/>
      <c r="Q33" s="24"/>
      <c r="R33" s="26">
        <f t="shared" si="3"/>
        <v>0</v>
      </c>
      <c r="S33" s="25">
        <f t="shared" si="4"/>
        <v>292724.03</v>
      </c>
      <c r="T33" s="24">
        <v>164.87</v>
      </c>
      <c r="U33" s="24">
        <v>186.01</v>
      </c>
      <c r="V33" s="24">
        <v>233.4</v>
      </c>
      <c r="W33" s="25">
        <f t="shared" si="5"/>
        <v>584.28</v>
      </c>
      <c r="X33" s="24">
        <v>102.09</v>
      </c>
      <c r="Y33" s="27">
        <v>349.86</v>
      </c>
      <c r="Z33" s="27"/>
      <c r="AA33" s="24">
        <f t="shared" si="6"/>
        <v>451.95</v>
      </c>
      <c r="AB33" s="24"/>
      <c r="AC33" s="24"/>
      <c r="AD33" s="24"/>
      <c r="AE33" s="24">
        <f t="shared" si="7"/>
        <v>0</v>
      </c>
      <c r="AF33" s="24"/>
      <c r="AG33" s="24"/>
      <c r="AH33" s="24"/>
      <c r="AI33" s="24">
        <f t="shared" si="8"/>
        <v>0</v>
      </c>
      <c r="AJ33" s="25">
        <f t="shared" si="9"/>
        <v>1036.23</v>
      </c>
      <c r="AK33" s="28">
        <f t="shared" si="10"/>
        <v>293760.26</v>
      </c>
      <c r="AL33" s="29"/>
      <c r="AN33" s="30"/>
      <c r="AO33" s="30"/>
    </row>
    <row r="34" spans="1:41" ht="12.75">
      <c r="A34" s="22" t="s">
        <v>105</v>
      </c>
      <c r="B34" s="23" t="s">
        <v>106</v>
      </c>
      <c r="C34" s="24">
        <v>67803.33</v>
      </c>
      <c r="D34" s="24">
        <v>66392.06</v>
      </c>
      <c r="E34" s="24">
        <v>65542.74</v>
      </c>
      <c r="F34" s="25">
        <f t="shared" si="0"/>
        <v>199738.13</v>
      </c>
      <c r="G34" s="24">
        <v>63855.23</v>
      </c>
      <c r="H34" s="24">
        <v>69633.46</v>
      </c>
      <c r="I34" s="24"/>
      <c r="J34" s="24">
        <f t="shared" si="1"/>
        <v>133488.69</v>
      </c>
      <c r="K34" s="24"/>
      <c r="L34" s="24"/>
      <c r="M34" s="24"/>
      <c r="N34" s="24">
        <f t="shared" si="2"/>
        <v>0</v>
      </c>
      <c r="O34" s="24"/>
      <c r="P34" s="24"/>
      <c r="Q34" s="24"/>
      <c r="R34" s="26">
        <f t="shared" si="3"/>
        <v>0</v>
      </c>
      <c r="S34" s="25">
        <f t="shared" si="4"/>
        <v>333226.82</v>
      </c>
      <c r="T34" s="24">
        <v>353.04</v>
      </c>
      <c r="U34" s="24">
        <v>335.23</v>
      </c>
      <c r="V34" s="24">
        <v>306.57</v>
      </c>
      <c r="W34" s="25">
        <f t="shared" si="5"/>
        <v>994.84</v>
      </c>
      <c r="X34" s="24">
        <v>355.69</v>
      </c>
      <c r="Y34" s="27">
        <v>355.16</v>
      </c>
      <c r="Z34" s="27"/>
      <c r="AA34" s="24">
        <f t="shared" si="6"/>
        <v>710.85</v>
      </c>
      <c r="AB34" s="24"/>
      <c r="AC34" s="24"/>
      <c r="AD34" s="24"/>
      <c r="AE34" s="24">
        <f t="shared" si="7"/>
        <v>0</v>
      </c>
      <c r="AF34" s="24"/>
      <c r="AG34" s="24"/>
      <c r="AH34" s="24"/>
      <c r="AI34" s="24">
        <f t="shared" si="8"/>
        <v>0</v>
      </c>
      <c r="AJ34" s="25">
        <f t="shared" si="9"/>
        <v>1705.69</v>
      </c>
      <c r="AK34" s="28">
        <f t="shared" si="10"/>
        <v>334932.51</v>
      </c>
      <c r="AL34" s="29"/>
      <c r="AN34" s="30"/>
      <c r="AO34" s="30"/>
    </row>
    <row r="35" spans="1:41" ht="12.75">
      <c r="A35" s="22" t="s">
        <v>107</v>
      </c>
      <c r="B35" s="23" t="s">
        <v>108</v>
      </c>
      <c r="C35" s="24">
        <v>40012.62</v>
      </c>
      <c r="D35" s="24">
        <v>41251.63</v>
      </c>
      <c r="E35" s="24">
        <v>46760.28</v>
      </c>
      <c r="F35" s="25">
        <f t="shared" si="0"/>
        <v>128024.53</v>
      </c>
      <c r="G35" s="24">
        <v>42046.92</v>
      </c>
      <c r="H35" s="24">
        <v>40058.72</v>
      </c>
      <c r="I35" s="24"/>
      <c r="J35" s="24">
        <f t="shared" si="1"/>
        <v>82105.64</v>
      </c>
      <c r="K35" s="24"/>
      <c r="L35" s="24"/>
      <c r="M35" s="24"/>
      <c r="N35" s="24">
        <f t="shared" si="2"/>
        <v>0</v>
      </c>
      <c r="O35" s="24"/>
      <c r="P35" s="24"/>
      <c r="Q35" s="24"/>
      <c r="R35" s="26">
        <f t="shared" si="3"/>
        <v>0</v>
      </c>
      <c r="S35" s="25">
        <f t="shared" si="4"/>
        <v>210130.17</v>
      </c>
      <c r="T35" s="24">
        <v>616.83</v>
      </c>
      <c r="U35" s="24">
        <v>854.42</v>
      </c>
      <c r="V35" s="24">
        <v>1343.35</v>
      </c>
      <c r="W35" s="25">
        <f t="shared" si="5"/>
        <v>2814.6</v>
      </c>
      <c r="X35" s="24">
        <v>862.75</v>
      </c>
      <c r="Y35" s="27">
        <v>1019.76</v>
      </c>
      <c r="Z35" s="27"/>
      <c r="AA35" s="24">
        <f t="shared" si="6"/>
        <v>1882.51</v>
      </c>
      <c r="AB35" s="24"/>
      <c r="AC35" s="24"/>
      <c r="AD35" s="24"/>
      <c r="AE35" s="24">
        <f t="shared" si="7"/>
        <v>0</v>
      </c>
      <c r="AF35" s="24"/>
      <c r="AG35" s="24"/>
      <c r="AH35" s="24"/>
      <c r="AI35" s="24">
        <f t="shared" si="8"/>
        <v>0</v>
      </c>
      <c r="AJ35" s="25">
        <f t="shared" si="9"/>
        <v>4697.11</v>
      </c>
      <c r="AK35" s="28">
        <f t="shared" si="10"/>
        <v>214827.28</v>
      </c>
      <c r="AL35" s="29"/>
      <c r="AN35" s="30"/>
      <c r="AO35" s="30"/>
    </row>
    <row r="36" spans="1:41" ht="12.75">
      <c r="A36" s="22" t="s">
        <v>109</v>
      </c>
      <c r="B36" s="23" t="s">
        <v>110</v>
      </c>
      <c r="C36" s="24">
        <v>50978.83</v>
      </c>
      <c r="D36" s="24">
        <v>51796.1</v>
      </c>
      <c r="E36" s="24">
        <v>50081</v>
      </c>
      <c r="F36" s="25">
        <f t="shared" si="0"/>
        <v>152855.93</v>
      </c>
      <c r="G36" s="24">
        <v>47540.17</v>
      </c>
      <c r="H36" s="24">
        <v>43658.17</v>
      </c>
      <c r="I36" s="24"/>
      <c r="J36" s="24">
        <f t="shared" si="1"/>
        <v>91198.34</v>
      </c>
      <c r="K36" s="24"/>
      <c r="L36" s="24"/>
      <c r="M36" s="24"/>
      <c r="N36" s="24">
        <f t="shared" si="2"/>
        <v>0</v>
      </c>
      <c r="O36" s="24"/>
      <c r="P36" s="24"/>
      <c r="Q36" s="24"/>
      <c r="R36" s="26">
        <f t="shared" si="3"/>
        <v>0</v>
      </c>
      <c r="S36" s="25">
        <f t="shared" si="4"/>
        <v>244054.27</v>
      </c>
      <c r="T36" s="24">
        <v>4218.67</v>
      </c>
      <c r="U36" s="24">
        <v>3137.14</v>
      </c>
      <c r="V36" s="24">
        <v>3332.41</v>
      </c>
      <c r="W36" s="25">
        <f t="shared" si="5"/>
        <v>10688.22</v>
      </c>
      <c r="X36" s="24">
        <v>3154.51</v>
      </c>
      <c r="Y36" s="27">
        <v>2735.06</v>
      </c>
      <c r="Z36" s="27"/>
      <c r="AA36" s="24">
        <f t="shared" si="6"/>
        <v>5889.57</v>
      </c>
      <c r="AB36" s="24"/>
      <c r="AC36" s="24"/>
      <c r="AD36" s="24"/>
      <c r="AE36" s="24">
        <f t="shared" si="7"/>
        <v>0</v>
      </c>
      <c r="AF36" s="24"/>
      <c r="AG36" s="24"/>
      <c r="AH36" s="24"/>
      <c r="AI36" s="24">
        <f t="shared" si="8"/>
        <v>0</v>
      </c>
      <c r="AJ36" s="25">
        <f t="shared" si="9"/>
        <v>16577.79</v>
      </c>
      <c r="AK36" s="28">
        <f t="shared" si="10"/>
        <v>260632.06</v>
      </c>
      <c r="AL36" s="29"/>
      <c r="AN36" s="30"/>
      <c r="AO36" s="30"/>
    </row>
    <row r="37" spans="1:41" ht="12.75">
      <c r="A37" s="22" t="s">
        <v>111</v>
      </c>
      <c r="B37" s="23" t="s">
        <v>112</v>
      </c>
      <c r="C37" s="24">
        <v>61712.92</v>
      </c>
      <c r="D37" s="24">
        <v>66987.74</v>
      </c>
      <c r="E37" s="24">
        <v>77972.68</v>
      </c>
      <c r="F37" s="25">
        <f t="shared" si="0"/>
        <v>206673.34</v>
      </c>
      <c r="G37" s="24">
        <v>60843.93</v>
      </c>
      <c r="H37" s="24">
        <v>66114.45</v>
      </c>
      <c r="I37" s="24"/>
      <c r="J37" s="24">
        <f t="shared" si="1"/>
        <v>126958.38</v>
      </c>
      <c r="K37" s="24"/>
      <c r="L37" s="24"/>
      <c r="M37" s="24"/>
      <c r="N37" s="24">
        <f t="shared" si="2"/>
        <v>0</v>
      </c>
      <c r="O37" s="24"/>
      <c r="P37" s="24"/>
      <c r="Q37" s="24"/>
      <c r="R37" s="26">
        <f t="shared" si="3"/>
        <v>0</v>
      </c>
      <c r="S37" s="25">
        <f t="shared" si="4"/>
        <v>333631.72</v>
      </c>
      <c r="T37" s="24">
        <v>852.81</v>
      </c>
      <c r="U37" s="24">
        <v>762.85</v>
      </c>
      <c r="V37" s="24">
        <v>1256.36</v>
      </c>
      <c r="W37" s="25">
        <f t="shared" si="5"/>
        <v>2872.02</v>
      </c>
      <c r="X37" s="24">
        <v>918.11</v>
      </c>
      <c r="Y37" s="27">
        <v>533.48</v>
      </c>
      <c r="Z37" s="27"/>
      <c r="AA37" s="24">
        <f t="shared" si="6"/>
        <v>1451.59</v>
      </c>
      <c r="AB37" s="24"/>
      <c r="AC37" s="24"/>
      <c r="AD37" s="24"/>
      <c r="AE37" s="24">
        <f t="shared" si="7"/>
        <v>0</v>
      </c>
      <c r="AF37" s="24"/>
      <c r="AG37" s="24"/>
      <c r="AH37" s="24"/>
      <c r="AI37" s="24">
        <f t="shared" si="8"/>
        <v>0</v>
      </c>
      <c r="AJ37" s="25">
        <f t="shared" si="9"/>
        <v>4323.61</v>
      </c>
      <c r="AK37" s="28">
        <f t="shared" si="10"/>
        <v>337955.33</v>
      </c>
      <c r="AL37" s="29"/>
      <c r="AN37" s="30"/>
      <c r="AO37" s="30"/>
    </row>
    <row r="38" spans="1:41" ht="12.75">
      <c r="A38" s="22" t="s">
        <v>113</v>
      </c>
      <c r="B38" s="23" t="s">
        <v>114</v>
      </c>
      <c r="C38" s="24">
        <v>244003.74</v>
      </c>
      <c r="D38" s="24">
        <v>210523.65</v>
      </c>
      <c r="E38" s="24">
        <v>268648.18</v>
      </c>
      <c r="F38" s="25">
        <f t="shared" si="0"/>
        <v>723175.57</v>
      </c>
      <c r="G38" s="24">
        <v>219509.18</v>
      </c>
      <c r="H38" s="24">
        <v>202847.16</v>
      </c>
      <c r="I38" s="24"/>
      <c r="J38" s="24">
        <f t="shared" si="1"/>
        <v>422356.34</v>
      </c>
      <c r="K38" s="24"/>
      <c r="L38" s="24"/>
      <c r="M38" s="24"/>
      <c r="N38" s="24">
        <f t="shared" si="2"/>
        <v>0</v>
      </c>
      <c r="O38" s="24"/>
      <c r="P38" s="24"/>
      <c r="Q38" s="24"/>
      <c r="R38" s="26">
        <f t="shared" si="3"/>
        <v>0</v>
      </c>
      <c r="S38" s="25">
        <f t="shared" si="4"/>
        <v>1145531.91</v>
      </c>
      <c r="T38" s="24">
        <v>14162.69</v>
      </c>
      <c r="U38" s="24">
        <v>11803.21</v>
      </c>
      <c r="V38" s="24">
        <v>12897.16</v>
      </c>
      <c r="W38" s="25">
        <f t="shared" si="5"/>
        <v>38863.06</v>
      </c>
      <c r="X38" s="24">
        <v>13052.1</v>
      </c>
      <c r="Y38" s="27">
        <v>11803.48</v>
      </c>
      <c r="Z38" s="27"/>
      <c r="AA38" s="24">
        <f t="shared" si="6"/>
        <v>24855.58</v>
      </c>
      <c r="AB38" s="24"/>
      <c r="AC38" s="24"/>
      <c r="AD38" s="24"/>
      <c r="AE38" s="24">
        <f t="shared" si="7"/>
        <v>0</v>
      </c>
      <c r="AF38" s="24"/>
      <c r="AG38" s="24"/>
      <c r="AH38" s="24"/>
      <c r="AI38" s="24">
        <f t="shared" si="8"/>
        <v>0</v>
      </c>
      <c r="AJ38" s="25">
        <f t="shared" si="9"/>
        <v>63718.64</v>
      </c>
      <c r="AK38" s="28">
        <f t="shared" si="10"/>
        <v>1209250.55</v>
      </c>
      <c r="AL38" s="29"/>
      <c r="AN38" s="30"/>
      <c r="AO38" s="30"/>
    </row>
    <row r="39" spans="1:41" ht="12.75">
      <c r="A39" s="22" t="s">
        <v>115</v>
      </c>
      <c r="B39" s="23" t="s">
        <v>116</v>
      </c>
      <c r="C39" s="24">
        <v>166941.04</v>
      </c>
      <c r="D39" s="24">
        <v>176398.92</v>
      </c>
      <c r="E39" s="24">
        <v>190822.77</v>
      </c>
      <c r="F39" s="25">
        <f t="shared" si="0"/>
        <v>534162.73</v>
      </c>
      <c r="G39" s="24">
        <v>152352.79</v>
      </c>
      <c r="H39" s="24">
        <v>153524.84</v>
      </c>
      <c r="I39" s="24"/>
      <c r="J39" s="24">
        <f t="shared" si="1"/>
        <v>305877.63</v>
      </c>
      <c r="K39" s="24"/>
      <c r="L39" s="24"/>
      <c r="M39" s="24"/>
      <c r="N39" s="24">
        <f t="shared" si="2"/>
        <v>0</v>
      </c>
      <c r="O39" s="24"/>
      <c r="P39" s="24"/>
      <c r="Q39" s="24"/>
      <c r="R39" s="26">
        <f t="shared" si="3"/>
        <v>0</v>
      </c>
      <c r="S39" s="25">
        <f t="shared" si="4"/>
        <v>840040.36</v>
      </c>
      <c r="T39" s="24">
        <v>7030.16</v>
      </c>
      <c r="U39" s="24">
        <v>6407.82</v>
      </c>
      <c r="V39" s="24">
        <v>7799.09</v>
      </c>
      <c r="W39" s="25">
        <f t="shared" si="5"/>
        <v>21237.07</v>
      </c>
      <c r="X39" s="24">
        <v>7287.78</v>
      </c>
      <c r="Y39" s="27">
        <v>6480.38</v>
      </c>
      <c r="Z39" s="27"/>
      <c r="AA39" s="24">
        <f t="shared" si="6"/>
        <v>13768.16</v>
      </c>
      <c r="AB39" s="24"/>
      <c r="AC39" s="24"/>
      <c r="AD39" s="24"/>
      <c r="AE39" s="24">
        <f t="shared" si="7"/>
        <v>0</v>
      </c>
      <c r="AF39" s="24"/>
      <c r="AG39" s="24"/>
      <c r="AH39" s="24"/>
      <c r="AI39" s="24">
        <f t="shared" si="8"/>
        <v>0</v>
      </c>
      <c r="AJ39" s="25">
        <f t="shared" si="9"/>
        <v>35005.23</v>
      </c>
      <c r="AK39" s="28">
        <f t="shared" si="10"/>
        <v>875045.59</v>
      </c>
      <c r="AL39" s="29"/>
      <c r="AN39" s="30"/>
      <c r="AO39" s="30"/>
    </row>
    <row r="40" spans="1:41" ht="12.75">
      <c r="A40" s="22" t="s">
        <v>117</v>
      </c>
      <c r="B40" s="23" t="s">
        <v>118</v>
      </c>
      <c r="C40" s="24">
        <v>40545.47</v>
      </c>
      <c r="D40" s="24">
        <v>38874.83</v>
      </c>
      <c r="E40" s="24">
        <v>38545.55</v>
      </c>
      <c r="F40" s="25">
        <f t="shared" si="0"/>
        <v>117965.85</v>
      </c>
      <c r="G40" s="24">
        <v>36726.39</v>
      </c>
      <c r="H40" s="24">
        <v>32093.92</v>
      </c>
      <c r="I40" s="24"/>
      <c r="J40" s="24">
        <f t="shared" si="1"/>
        <v>68820.31</v>
      </c>
      <c r="K40" s="24"/>
      <c r="L40" s="24"/>
      <c r="M40" s="24"/>
      <c r="N40" s="24">
        <f t="shared" si="2"/>
        <v>0</v>
      </c>
      <c r="O40" s="24"/>
      <c r="P40" s="24"/>
      <c r="Q40" s="24"/>
      <c r="R40" s="26">
        <f t="shared" si="3"/>
        <v>0</v>
      </c>
      <c r="S40" s="25">
        <f t="shared" si="4"/>
        <v>186786.16</v>
      </c>
      <c r="T40" s="24">
        <v>3258.71</v>
      </c>
      <c r="U40" s="24">
        <v>3394.86</v>
      </c>
      <c r="V40" s="24">
        <v>3436.58</v>
      </c>
      <c r="W40" s="25">
        <f t="shared" si="5"/>
        <v>10090.15</v>
      </c>
      <c r="X40" s="24">
        <v>2935.16</v>
      </c>
      <c r="Y40" s="27">
        <v>2610.61</v>
      </c>
      <c r="Z40" s="27"/>
      <c r="AA40" s="24">
        <f t="shared" si="6"/>
        <v>5545.77</v>
      </c>
      <c r="AB40" s="24"/>
      <c r="AC40" s="24"/>
      <c r="AD40" s="24"/>
      <c r="AE40" s="24">
        <f t="shared" si="7"/>
        <v>0</v>
      </c>
      <c r="AF40" s="24"/>
      <c r="AG40" s="24"/>
      <c r="AH40" s="24"/>
      <c r="AI40" s="24">
        <f t="shared" si="8"/>
        <v>0</v>
      </c>
      <c r="AJ40" s="25">
        <f t="shared" si="9"/>
        <v>15635.92</v>
      </c>
      <c r="AK40" s="28">
        <f t="shared" si="10"/>
        <v>202422.08</v>
      </c>
      <c r="AL40" s="29"/>
      <c r="AN40" s="30"/>
      <c r="AO40" s="30"/>
    </row>
    <row r="41" spans="1:41" ht="12.75">
      <c r="A41" s="22" t="s">
        <v>119</v>
      </c>
      <c r="B41" s="23" t="s">
        <v>120</v>
      </c>
      <c r="C41" s="24">
        <v>189759.82</v>
      </c>
      <c r="D41" s="24">
        <v>160534.11</v>
      </c>
      <c r="E41" s="24">
        <v>158198.29</v>
      </c>
      <c r="F41" s="25">
        <f t="shared" si="0"/>
        <v>508492.22</v>
      </c>
      <c r="G41" s="24">
        <v>224182.28</v>
      </c>
      <c r="H41" s="24">
        <v>177829.2</v>
      </c>
      <c r="I41" s="24"/>
      <c r="J41" s="24">
        <f t="shared" si="1"/>
        <v>402011.48</v>
      </c>
      <c r="K41" s="24"/>
      <c r="L41" s="24"/>
      <c r="M41" s="24"/>
      <c r="N41" s="24">
        <f t="shared" si="2"/>
        <v>0</v>
      </c>
      <c r="O41" s="24"/>
      <c r="P41" s="24"/>
      <c r="Q41" s="24"/>
      <c r="R41" s="26">
        <f t="shared" si="3"/>
        <v>0</v>
      </c>
      <c r="S41" s="25">
        <f t="shared" si="4"/>
        <v>910503.7</v>
      </c>
      <c r="T41" s="24">
        <v>6888.27</v>
      </c>
      <c r="U41" s="24">
        <v>6467.33</v>
      </c>
      <c r="V41" s="24">
        <v>7683.67</v>
      </c>
      <c r="W41" s="25">
        <f t="shared" si="5"/>
        <v>21039.27</v>
      </c>
      <c r="X41" s="24">
        <v>7729.28</v>
      </c>
      <c r="Y41" s="27">
        <v>5455.38</v>
      </c>
      <c r="Z41" s="27"/>
      <c r="AA41" s="24">
        <f t="shared" si="6"/>
        <v>13184.66</v>
      </c>
      <c r="AB41" s="24"/>
      <c r="AC41" s="24"/>
      <c r="AD41" s="24"/>
      <c r="AE41" s="24">
        <f t="shared" si="7"/>
        <v>0</v>
      </c>
      <c r="AF41" s="24"/>
      <c r="AG41" s="24"/>
      <c r="AH41" s="24"/>
      <c r="AI41" s="24">
        <f t="shared" si="8"/>
        <v>0</v>
      </c>
      <c r="AJ41" s="25">
        <f t="shared" si="9"/>
        <v>34223.93</v>
      </c>
      <c r="AK41" s="28">
        <f t="shared" si="10"/>
        <v>944727.63</v>
      </c>
      <c r="AL41" s="29"/>
      <c r="AN41" s="30"/>
      <c r="AO41" s="30"/>
    </row>
    <row r="42" spans="1:41" ht="12.75">
      <c r="A42" s="22" t="s">
        <v>121</v>
      </c>
      <c r="B42" s="23" t="s">
        <v>122</v>
      </c>
      <c r="C42" s="24">
        <v>82225.29</v>
      </c>
      <c r="D42" s="24">
        <v>69241.52</v>
      </c>
      <c r="E42" s="24">
        <v>70992.42</v>
      </c>
      <c r="F42" s="25">
        <f t="shared" si="0"/>
        <v>222459.23</v>
      </c>
      <c r="G42" s="24">
        <v>94598.22</v>
      </c>
      <c r="H42" s="24">
        <v>60263.5</v>
      </c>
      <c r="I42" s="24"/>
      <c r="J42" s="24">
        <f t="shared" si="1"/>
        <v>154861.72</v>
      </c>
      <c r="K42" s="24"/>
      <c r="L42" s="24"/>
      <c r="M42" s="24"/>
      <c r="N42" s="24">
        <f t="shared" si="2"/>
        <v>0</v>
      </c>
      <c r="O42" s="24"/>
      <c r="P42" s="24"/>
      <c r="Q42" s="24"/>
      <c r="R42" s="26">
        <f t="shared" si="3"/>
        <v>0</v>
      </c>
      <c r="S42" s="25">
        <f t="shared" si="4"/>
        <v>377320.95</v>
      </c>
      <c r="T42" s="24">
        <v>6935.95</v>
      </c>
      <c r="U42" s="24">
        <v>5906.69</v>
      </c>
      <c r="V42" s="24">
        <v>6245.21</v>
      </c>
      <c r="W42" s="25">
        <f t="shared" si="5"/>
        <v>19087.85</v>
      </c>
      <c r="X42" s="24">
        <v>6580.7</v>
      </c>
      <c r="Y42" s="27">
        <v>5960.53</v>
      </c>
      <c r="Z42" s="27"/>
      <c r="AA42" s="24">
        <f t="shared" si="6"/>
        <v>12541.23</v>
      </c>
      <c r="AB42" s="24"/>
      <c r="AC42" s="24"/>
      <c r="AD42" s="24"/>
      <c r="AE42" s="24">
        <f t="shared" si="7"/>
        <v>0</v>
      </c>
      <c r="AF42" s="24"/>
      <c r="AG42" s="24"/>
      <c r="AH42" s="24"/>
      <c r="AI42" s="24">
        <f t="shared" si="8"/>
        <v>0</v>
      </c>
      <c r="AJ42" s="25">
        <f t="shared" si="9"/>
        <v>31629.08</v>
      </c>
      <c r="AK42" s="28">
        <f t="shared" si="10"/>
        <v>408950.03</v>
      </c>
      <c r="AL42" s="29"/>
      <c r="AN42" s="30"/>
      <c r="AO42" s="30"/>
    </row>
    <row r="43" spans="1:41" ht="12.75">
      <c r="A43" s="22" t="s">
        <v>123</v>
      </c>
      <c r="B43" s="23" t="s">
        <v>124</v>
      </c>
      <c r="C43" s="24">
        <v>5598.29</v>
      </c>
      <c r="D43" s="24">
        <v>6178.42</v>
      </c>
      <c r="E43" s="24">
        <v>4000.91</v>
      </c>
      <c r="F43" s="25">
        <f t="shared" si="0"/>
        <v>15777.62</v>
      </c>
      <c r="G43" s="24">
        <v>1512.87</v>
      </c>
      <c r="H43" s="24">
        <v>1614.04</v>
      </c>
      <c r="I43" s="24"/>
      <c r="J43" s="24">
        <f t="shared" si="1"/>
        <v>3126.91</v>
      </c>
      <c r="K43" s="24"/>
      <c r="L43" s="24"/>
      <c r="M43" s="24"/>
      <c r="N43" s="24">
        <f t="shared" si="2"/>
        <v>0</v>
      </c>
      <c r="O43" s="24"/>
      <c r="P43" s="24"/>
      <c r="Q43" s="24"/>
      <c r="R43" s="26">
        <f t="shared" si="3"/>
        <v>0</v>
      </c>
      <c r="S43" s="25">
        <f t="shared" si="4"/>
        <v>18904.53</v>
      </c>
      <c r="T43" s="24">
        <v>190.87</v>
      </c>
      <c r="U43" s="24">
        <v>115.27</v>
      </c>
      <c r="V43" s="24">
        <v>135.4</v>
      </c>
      <c r="W43" s="25">
        <f t="shared" si="5"/>
        <v>441.54</v>
      </c>
      <c r="X43" s="24">
        <v>57.13</v>
      </c>
      <c r="Y43" s="27">
        <v>51.45</v>
      </c>
      <c r="Z43" s="27"/>
      <c r="AA43" s="24">
        <f t="shared" si="6"/>
        <v>108.58</v>
      </c>
      <c r="AB43" s="24"/>
      <c r="AC43" s="24"/>
      <c r="AD43" s="24"/>
      <c r="AE43" s="24">
        <f t="shared" si="7"/>
        <v>0</v>
      </c>
      <c r="AF43" s="24"/>
      <c r="AG43" s="24"/>
      <c r="AH43" s="24"/>
      <c r="AI43" s="24">
        <f t="shared" si="8"/>
        <v>0</v>
      </c>
      <c r="AJ43" s="25">
        <f t="shared" si="9"/>
        <v>550.12</v>
      </c>
      <c r="AK43" s="28">
        <f t="shared" si="10"/>
        <v>19454.65</v>
      </c>
      <c r="AL43" s="29"/>
      <c r="AN43" s="30"/>
      <c r="AO43" s="30"/>
    </row>
    <row r="44" spans="1:41" ht="12.75">
      <c r="A44" s="22" t="s">
        <v>125</v>
      </c>
      <c r="B44" s="23" t="s">
        <v>126</v>
      </c>
      <c r="C44" s="24">
        <v>452399.33</v>
      </c>
      <c r="D44" s="24">
        <v>477113.33</v>
      </c>
      <c r="E44" s="24">
        <v>473198.73</v>
      </c>
      <c r="F44" s="25">
        <f t="shared" si="0"/>
        <v>1402711.39</v>
      </c>
      <c r="G44" s="24">
        <v>424095.12</v>
      </c>
      <c r="H44" s="24">
        <v>402733.58</v>
      </c>
      <c r="I44" s="24"/>
      <c r="J44" s="24">
        <f t="shared" si="1"/>
        <v>826828.7</v>
      </c>
      <c r="K44" s="24"/>
      <c r="L44" s="24"/>
      <c r="M44" s="24"/>
      <c r="N44" s="24">
        <f t="shared" si="2"/>
        <v>0</v>
      </c>
      <c r="O44" s="24"/>
      <c r="P44" s="24"/>
      <c r="Q44" s="24"/>
      <c r="R44" s="26">
        <f t="shared" si="3"/>
        <v>0</v>
      </c>
      <c r="S44" s="25">
        <f t="shared" si="4"/>
        <v>2229540.09</v>
      </c>
      <c r="T44" s="24">
        <v>7837.14</v>
      </c>
      <c r="U44" s="24">
        <v>7882.02</v>
      </c>
      <c r="V44" s="24">
        <v>7487.19</v>
      </c>
      <c r="W44" s="25">
        <f t="shared" si="5"/>
        <v>23206.35</v>
      </c>
      <c r="X44" s="24">
        <v>5898.83</v>
      </c>
      <c r="Y44" s="27">
        <v>6899.83</v>
      </c>
      <c r="Z44" s="27"/>
      <c r="AA44" s="24">
        <f t="shared" si="6"/>
        <v>12798.66</v>
      </c>
      <c r="AB44" s="24"/>
      <c r="AC44" s="24"/>
      <c r="AD44" s="24"/>
      <c r="AE44" s="24">
        <f t="shared" si="7"/>
        <v>0</v>
      </c>
      <c r="AF44" s="24"/>
      <c r="AG44" s="24"/>
      <c r="AH44" s="24"/>
      <c r="AI44" s="24">
        <f t="shared" si="8"/>
        <v>0</v>
      </c>
      <c r="AJ44" s="25">
        <f t="shared" si="9"/>
        <v>36005.01</v>
      </c>
      <c r="AK44" s="28">
        <f t="shared" si="10"/>
        <v>2265545.1</v>
      </c>
      <c r="AL44" s="29"/>
      <c r="AN44" s="30"/>
      <c r="AO44" s="30"/>
    </row>
    <row r="45" spans="1:41" ht="12.75">
      <c r="A45" s="22" t="s">
        <v>127</v>
      </c>
      <c r="B45" s="23" t="s">
        <v>128</v>
      </c>
      <c r="C45" s="24">
        <v>16747.98</v>
      </c>
      <c r="D45" s="24">
        <v>18058.16</v>
      </c>
      <c r="E45" s="24">
        <v>20550.86</v>
      </c>
      <c r="F45" s="25">
        <f t="shared" si="0"/>
        <v>55357</v>
      </c>
      <c r="G45" s="24">
        <v>16089.99</v>
      </c>
      <c r="H45" s="24">
        <v>12907.89</v>
      </c>
      <c r="I45" s="24"/>
      <c r="J45" s="24">
        <f t="shared" si="1"/>
        <v>28997.88</v>
      </c>
      <c r="K45" s="24"/>
      <c r="L45" s="24"/>
      <c r="M45" s="24"/>
      <c r="N45" s="24">
        <f t="shared" si="2"/>
        <v>0</v>
      </c>
      <c r="O45" s="24"/>
      <c r="P45" s="24"/>
      <c r="Q45" s="24"/>
      <c r="R45" s="26">
        <f t="shared" si="3"/>
        <v>0</v>
      </c>
      <c r="S45" s="25">
        <f t="shared" si="4"/>
        <v>84354.88</v>
      </c>
      <c r="T45" s="24">
        <v>1029.15</v>
      </c>
      <c r="U45" s="24">
        <v>1132.05</v>
      </c>
      <c r="V45" s="24">
        <v>1266.88</v>
      </c>
      <c r="W45" s="25">
        <f t="shared" si="5"/>
        <v>3428.08</v>
      </c>
      <c r="X45" s="24">
        <v>1100.11</v>
      </c>
      <c r="Y45" s="27">
        <v>750.88</v>
      </c>
      <c r="Z45" s="27"/>
      <c r="AA45" s="24">
        <f t="shared" si="6"/>
        <v>1850.99</v>
      </c>
      <c r="AB45" s="24"/>
      <c r="AC45" s="24"/>
      <c r="AD45" s="24"/>
      <c r="AE45" s="24">
        <f t="shared" si="7"/>
        <v>0</v>
      </c>
      <c r="AF45" s="24"/>
      <c r="AG45" s="24"/>
      <c r="AH45" s="24"/>
      <c r="AI45" s="24">
        <f t="shared" si="8"/>
        <v>0</v>
      </c>
      <c r="AJ45" s="25">
        <f t="shared" si="9"/>
        <v>5279.07</v>
      </c>
      <c r="AK45" s="28">
        <f t="shared" si="10"/>
        <v>89633.95</v>
      </c>
      <c r="AL45" s="29"/>
      <c r="AN45" s="30"/>
      <c r="AO45" s="30"/>
    </row>
    <row r="46" spans="1:41" ht="12.75">
      <c r="A46" s="22" t="s">
        <v>129</v>
      </c>
      <c r="B46" s="23" t="s">
        <v>130</v>
      </c>
      <c r="C46" s="24">
        <v>104729.16</v>
      </c>
      <c r="D46" s="24">
        <v>101819.24</v>
      </c>
      <c r="E46" s="24">
        <v>94183.86</v>
      </c>
      <c r="F46" s="25">
        <f t="shared" si="0"/>
        <v>300732.26</v>
      </c>
      <c r="G46" s="24">
        <v>102633.36</v>
      </c>
      <c r="H46" s="24">
        <v>91300.71</v>
      </c>
      <c r="I46" s="24"/>
      <c r="J46" s="24">
        <f t="shared" si="1"/>
        <v>193934.07</v>
      </c>
      <c r="K46" s="24"/>
      <c r="L46" s="24"/>
      <c r="M46" s="24"/>
      <c r="N46" s="24">
        <f t="shared" si="2"/>
        <v>0</v>
      </c>
      <c r="O46" s="24"/>
      <c r="P46" s="24"/>
      <c r="Q46" s="24"/>
      <c r="R46" s="26">
        <f t="shared" si="3"/>
        <v>0</v>
      </c>
      <c r="S46" s="25">
        <f t="shared" si="4"/>
        <v>494666.33</v>
      </c>
      <c r="T46" s="24">
        <v>2279.35</v>
      </c>
      <c r="U46" s="24">
        <v>2033.18</v>
      </c>
      <c r="V46" s="24">
        <v>2150.49</v>
      </c>
      <c r="W46" s="25">
        <f t="shared" si="5"/>
        <v>6463.02</v>
      </c>
      <c r="X46" s="24">
        <v>1742.2</v>
      </c>
      <c r="Y46" s="27">
        <v>2012.47</v>
      </c>
      <c r="Z46" s="27"/>
      <c r="AA46" s="24">
        <f t="shared" si="6"/>
        <v>3754.67</v>
      </c>
      <c r="AB46" s="24"/>
      <c r="AC46" s="24"/>
      <c r="AD46" s="24"/>
      <c r="AE46" s="24">
        <f t="shared" si="7"/>
        <v>0</v>
      </c>
      <c r="AF46" s="24"/>
      <c r="AG46" s="24"/>
      <c r="AH46" s="24"/>
      <c r="AI46" s="24">
        <f t="shared" si="8"/>
        <v>0</v>
      </c>
      <c r="AJ46" s="25">
        <f t="shared" si="9"/>
        <v>10217.69</v>
      </c>
      <c r="AK46" s="28">
        <f t="shared" si="10"/>
        <v>504884.02</v>
      </c>
      <c r="AL46" s="29"/>
      <c r="AN46" s="30"/>
      <c r="AO46" s="30"/>
    </row>
    <row r="47" spans="1:41" ht="12.75">
      <c r="A47" s="22" t="s">
        <v>131</v>
      </c>
      <c r="B47" s="23" t="s">
        <v>132</v>
      </c>
      <c r="C47" s="24">
        <v>133811.65</v>
      </c>
      <c r="D47" s="24">
        <v>130362.09</v>
      </c>
      <c r="E47" s="24">
        <v>142810.63</v>
      </c>
      <c r="F47" s="25">
        <f t="shared" si="0"/>
        <v>406984.37</v>
      </c>
      <c r="G47" s="24">
        <v>135349.1</v>
      </c>
      <c r="H47" s="24">
        <v>132070.75</v>
      </c>
      <c r="I47" s="24"/>
      <c r="J47" s="24">
        <f t="shared" si="1"/>
        <v>267419.85</v>
      </c>
      <c r="K47" s="24"/>
      <c r="L47" s="24"/>
      <c r="M47" s="24"/>
      <c r="N47" s="24">
        <f t="shared" si="2"/>
        <v>0</v>
      </c>
      <c r="O47" s="24"/>
      <c r="P47" s="24"/>
      <c r="Q47" s="24"/>
      <c r="R47" s="26">
        <f t="shared" si="3"/>
        <v>0</v>
      </c>
      <c r="S47" s="25">
        <f t="shared" si="4"/>
        <v>674404.22</v>
      </c>
      <c r="T47" s="24">
        <v>6169.93</v>
      </c>
      <c r="U47" s="24">
        <v>6151.81</v>
      </c>
      <c r="V47" s="24">
        <v>7081</v>
      </c>
      <c r="W47" s="25">
        <f t="shared" si="5"/>
        <v>19402.74</v>
      </c>
      <c r="X47" s="24">
        <v>6881.13</v>
      </c>
      <c r="Y47" s="27">
        <v>7303.46</v>
      </c>
      <c r="Z47" s="27"/>
      <c r="AA47" s="24">
        <f t="shared" si="6"/>
        <v>14184.59</v>
      </c>
      <c r="AB47" s="24"/>
      <c r="AC47" s="24"/>
      <c r="AD47" s="24"/>
      <c r="AE47" s="24">
        <f t="shared" si="7"/>
        <v>0</v>
      </c>
      <c r="AF47" s="24"/>
      <c r="AG47" s="24"/>
      <c r="AH47" s="24"/>
      <c r="AI47" s="24">
        <f t="shared" si="8"/>
        <v>0</v>
      </c>
      <c r="AJ47" s="25">
        <f t="shared" si="9"/>
        <v>33587.33</v>
      </c>
      <c r="AK47" s="28">
        <f t="shared" si="10"/>
        <v>707991.55</v>
      </c>
      <c r="AL47" s="29"/>
      <c r="AN47" s="30"/>
      <c r="AO47" s="30"/>
    </row>
    <row r="48" spans="1:41" ht="12.75">
      <c r="A48" s="22" t="s">
        <v>133</v>
      </c>
      <c r="B48" s="23" t="s">
        <v>134</v>
      </c>
      <c r="C48" s="24">
        <v>79959.72</v>
      </c>
      <c r="D48" s="24">
        <v>79846.78</v>
      </c>
      <c r="E48" s="24">
        <v>80117.69</v>
      </c>
      <c r="F48" s="25">
        <f t="shared" si="0"/>
        <v>239924.19</v>
      </c>
      <c r="G48" s="24">
        <v>76985.43</v>
      </c>
      <c r="H48" s="24">
        <v>83099.7</v>
      </c>
      <c r="I48" s="24"/>
      <c r="J48" s="24">
        <f t="shared" si="1"/>
        <v>160085.13</v>
      </c>
      <c r="K48" s="24"/>
      <c r="L48" s="24"/>
      <c r="M48" s="24"/>
      <c r="N48" s="24">
        <f t="shared" si="2"/>
        <v>0</v>
      </c>
      <c r="O48" s="24"/>
      <c r="P48" s="24"/>
      <c r="Q48" s="24"/>
      <c r="R48" s="26">
        <f t="shared" si="3"/>
        <v>0</v>
      </c>
      <c r="S48" s="25">
        <f t="shared" si="4"/>
        <v>400009.32</v>
      </c>
      <c r="T48" s="24">
        <v>1773.68</v>
      </c>
      <c r="U48" s="24">
        <v>1696.23</v>
      </c>
      <c r="V48" s="24">
        <v>1240.6</v>
      </c>
      <c r="W48" s="25">
        <f t="shared" si="5"/>
        <v>4710.51</v>
      </c>
      <c r="X48" s="24">
        <v>1591.62</v>
      </c>
      <c r="Y48" s="27">
        <v>1598.85</v>
      </c>
      <c r="Z48" s="27"/>
      <c r="AA48" s="24">
        <f t="shared" si="6"/>
        <v>3190.47</v>
      </c>
      <c r="AB48" s="24"/>
      <c r="AC48" s="24"/>
      <c r="AD48" s="24"/>
      <c r="AE48" s="24">
        <f t="shared" si="7"/>
        <v>0</v>
      </c>
      <c r="AF48" s="24"/>
      <c r="AG48" s="24"/>
      <c r="AH48" s="24"/>
      <c r="AI48" s="24">
        <f t="shared" si="8"/>
        <v>0</v>
      </c>
      <c r="AJ48" s="25">
        <f t="shared" si="9"/>
        <v>7900.98</v>
      </c>
      <c r="AK48" s="28">
        <f t="shared" si="10"/>
        <v>407910.3</v>
      </c>
      <c r="AL48" s="29"/>
      <c r="AN48" s="30"/>
      <c r="AO48" s="30"/>
    </row>
    <row r="49" spans="1:41" ht="12.75">
      <c r="A49" s="22" t="s">
        <v>135</v>
      </c>
      <c r="B49" s="23" t="s">
        <v>136</v>
      </c>
      <c r="C49" s="24">
        <v>67241.46</v>
      </c>
      <c r="D49" s="24">
        <v>71336.87</v>
      </c>
      <c r="E49" s="24">
        <v>80954.02</v>
      </c>
      <c r="F49" s="25">
        <f t="shared" si="0"/>
        <v>219532.35</v>
      </c>
      <c r="G49" s="24">
        <v>65399.47</v>
      </c>
      <c r="H49" s="24">
        <v>62790.41</v>
      </c>
      <c r="I49" s="24"/>
      <c r="J49" s="24">
        <f t="shared" si="1"/>
        <v>128189.88</v>
      </c>
      <c r="K49" s="24"/>
      <c r="L49" s="24"/>
      <c r="M49" s="24"/>
      <c r="N49" s="24">
        <f t="shared" si="2"/>
        <v>0</v>
      </c>
      <c r="O49" s="24"/>
      <c r="P49" s="24"/>
      <c r="Q49" s="24"/>
      <c r="R49" s="26">
        <f t="shared" si="3"/>
        <v>0</v>
      </c>
      <c r="S49" s="25">
        <f t="shared" si="4"/>
        <v>347722.23</v>
      </c>
      <c r="T49" s="24">
        <v>3784.99</v>
      </c>
      <c r="U49" s="24">
        <v>4136.15</v>
      </c>
      <c r="V49" s="24">
        <v>3973.41</v>
      </c>
      <c r="W49" s="25">
        <f t="shared" si="5"/>
        <v>11894.55</v>
      </c>
      <c r="X49" s="24">
        <v>3459.69</v>
      </c>
      <c r="Y49" s="27">
        <v>3566.32</v>
      </c>
      <c r="Z49" s="27"/>
      <c r="AA49" s="24">
        <f t="shared" si="6"/>
        <v>7026.01</v>
      </c>
      <c r="AB49" s="24"/>
      <c r="AC49" s="24"/>
      <c r="AD49" s="24"/>
      <c r="AE49" s="24">
        <f t="shared" si="7"/>
        <v>0</v>
      </c>
      <c r="AF49" s="24"/>
      <c r="AG49" s="24"/>
      <c r="AH49" s="24"/>
      <c r="AI49" s="24">
        <f t="shared" si="8"/>
        <v>0</v>
      </c>
      <c r="AJ49" s="25">
        <f t="shared" si="9"/>
        <v>18920.56</v>
      </c>
      <c r="AK49" s="28">
        <f t="shared" si="10"/>
        <v>366642.79</v>
      </c>
      <c r="AL49" s="29"/>
      <c r="AN49" s="30"/>
      <c r="AO49" s="30"/>
    </row>
    <row r="50" spans="1:41" ht="12.75">
      <c r="A50" s="22" t="s">
        <v>137</v>
      </c>
      <c r="B50" s="23" t="s">
        <v>138</v>
      </c>
      <c r="C50" s="24">
        <v>150736.94</v>
      </c>
      <c r="D50" s="24">
        <v>142333.65</v>
      </c>
      <c r="E50" s="24">
        <v>150126.79</v>
      </c>
      <c r="F50" s="25">
        <f t="shared" si="0"/>
        <v>443197.38</v>
      </c>
      <c r="G50" s="24">
        <v>116239.37</v>
      </c>
      <c r="H50" s="24">
        <v>111706.12</v>
      </c>
      <c r="I50" s="24"/>
      <c r="J50" s="24">
        <f t="shared" si="1"/>
        <v>227945.49</v>
      </c>
      <c r="K50" s="24"/>
      <c r="L50" s="24"/>
      <c r="M50" s="24"/>
      <c r="N50" s="24">
        <f t="shared" si="2"/>
        <v>0</v>
      </c>
      <c r="O50" s="24"/>
      <c r="P50" s="24"/>
      <c r="Q50" s="24"/>
      <c r="R50" s="26">
        <f t="shared" si="3"/>
        <v>0</v>
      </c>
      <c r="S50" s="25">
        <f t="shared" si="4"/>
        <v>671142.87</v>
      </c>
      <c r="T50" s="24">
        <v>3622.58</v>
      </c>
      <c r="U50" s="24">
        <v>3569.9</v>
      </c>
      <c r="V50" s="24">
        <v>3437.35</v>
      </c>
      <c r="W50" s="25">
        <f t="shared" si="5"/>
        <v>10629.83</v>
      </c>
      <c r="X50" s="24">
        <v>3263.3</v>
      </c>
      <c r="Y50" s="27">
        <v>2637.41</v>
      </c>
      <c r="Z50" s="27"/>
      <c r="AA50" s="24">
        <f t="shared" si="6"/>
        <v>5900.71</v>
      </c>
      <c r="AB50" s="24"/>
      <c r="AC50" s="24"/>
      <c r="AD50" s="24"/>
      <c r="AE50" s="24">
        <f t="shared" si="7"/>
        <v>0</v>
      </c>
      <c r="AF50" s="24"/>
      <c r="AG50" s="24"/>
      <c r="AH50" s="24"/>
      <c r="AI50" s="24">
        <f t="shared" si="8"/>
        <v>0</v>
      </c>
      <c r="AJ50" s="25">
        <f t="shared" si="9"/>
        <v>16530.54</v>
      </c>
      <c r="AK50" s="28">
        <f t="shared" si="10"/>
        <v>687673.41</v>
      </c>
      <c r="AL50" s="29"/>
      <c r="AN50" s="30"/>
      <c r="AO50" s="30"/>
    </row>
    <row r="51" spans="1:41" ht="12.75">
      <c r="A51" s="22" t="s">
        <v>139</v>
      </c>
      <c r="B51" s="23" t="s">
        <v>140</v>
      </c>
      <c r="C51" s="24">
        <v>30499.27</v>
      </c>
      <c r="D51" s="24">
        <v>29395.55</v>
      </c>
      <c r="E51" s="24">
        <v>32064.89</v>
      </c>
      <c r="F51" s="25">
        <f t="shared" si="0"/>
        <v>91959.71</v>
      </c>
      <c r="G51" s="24">
        <v>30797.93</v>
      </c>
      <c r="H51" s="24">
        <v>24617.29</v>
      </c>
      <c r="I51" s="24"/>
      <c r="J51" s="24">
        <f t="shared" si="1"/>
        <v>55415.22</v>
      </c>
      <c r="K51" s="24"/>
      <c r="L51" s="24"/>
      <c r="M51" s="24"/>
      <c r="N51" s="24">
        <f t="shared" si="2"/>
        <v>0</v>
      </c>
      <c r="O51" s="24"/>
      <c r="P51" s="24"/>
      <c r="Q51" s="24"/>
      <c r="R51" s="26">
        <f t="shared" si="3"/>
        <v>0</v>
      </c>
      <c r="S51" s="25">
        <f t="shared" si="4"/>
        <v>147374.93</v>
      </c>
      <c r="T51" s="24">
        <v>2198.66</v>
      </c>
      <c r="U51" s="24">
        <v>1893.23</v>
      </c>
      <c r="V51" s="24">
        <v>2109.08</v>
      </c>
      <c r="W51" s="25">
        <f t="shared" si="5"/>
        <v>6200.97</v>
      </c>
      <c r="X51" s="24">
        <v>2118.58</v>
      </c>
      <c r="Y51" s="27">
        <v>1494.22</v>
      </c>
      <c r="Z51" s="27"/>
      <c r="AA51" s="24">
        <f t="shared" si="6"/>
        <v>3612.8</v>
      </c>
      <c r="AB51" s="24"/>
      <c r="AC51" s="24"/>
      <c r="AD51" s="24"/>
      <c r="AE51" s="24">
        <f t="shared" si="7"/>
        <v>0</v>
      </c>
      <c r="AF51" s="24"/>
      <c r="AG51" s="24"/>
      <c r="AH51" s="24"/>
      <c r="AI51" s="24">
        <f t="shared" si="8"/>
        <v>0</v>
      </c>
      <c r="AJ51" s="25">
        <f t="shared" si="9"/>
        <v>9813.77</v>
      </c>
      <c r="AK51" s="28">
        <f t="shared" si="10"/>
        <v>157188.7</v>
      </c>
      <c r="AL51" s="29"/>
      <c r="AN51" s="30"/>
      <c r="AO51" s="30"/>
    </row>
    <row r="52" spans="1:41" ht="12.75">
      <c r="A52" s="22" t="s">
        <v>141</v>
      </c>
      <c r="B52" s="23" t="s">
        <v>142</v>
      </c>
      <c r="C52" s="24">
        <v>28792.49</v>
      </c>
      <c r="D52" s="24">
        <v>29699.94</v>
      </c>
      <c r="E52" s="24">
        <v>32887.17</v>
      </c>
      <c r="F52" s="25">
        <f t="shared" si="0"/>
        <v>91379.6</v>
      </c>
      <c r="G52" s="24">
        <v>32959.92</v>
      </c>
      <c r="H52" s="24">
        <v>28756.13</v>
      </c>
      <c r="I52" s="24"/>
      <c r="J52" s="24">
        <f t="shared" si="1"/>
        <v>61716.05</v>
      </c>
      <c r="K52" s="24"/>
      <c r="L52" s="24"/>
      <c r="M52" s="24"/>
      <c r="N52" s="24">
        <f t="shared" si="2"/>
        <v>0</v>
      </c>
      <c r="O52" s="24"/>
      <c r="P52" s="24"/>
      <c r="Q52" s="24"/>
      <c r="R52" s="26">
        <f t="shared" si="3"/>
        <v>0</v>
      </c>
      <c r="S52" s="25">
        <f t="shared" si="4"/>
        <v>153095.65</v>
      </c>
      <c r="T52" s="24">
        <v>3814.49</v>
      </c>
      <c r="U52" s="24">
        <v>4135.21</v>
      </c>
      <c r="V52" s="24">
        <v>4866.59</v>
      </c>
      <c r="W52" s="25">
        <f t="shared" si="5"/>
        <v>12816.29</v>
      </c>
      <c r="X52" s="24">
        <v>4613.89</v>
      </c>
      <c r="Y52" s="27">
        <v>3896.09</v>
      </c>
      <c r="Z52" s="27"/>
      <c r="AA52" s="24">
        <f t="shared" si="6"/>
        <v>8509.98</v>
      </c>
      <c r="AB52" s="24"/>
      <c r="AC52" s="24"/>
      <c r="AD52" s="24"/>
      <c r="AE52" s="24">
        <f t="shared" si="7"/>
        <v>0</v>
      </c>
      <c r="AF52" s="24"/>
      <c r="AG52" s="24"/>
      <c r="AH52" s="24"/>
      <c r="AI52" s="24">
        <f t="shared" si="8"/>
        <v>0</v>
      </c>
      <c r="AJ52" s="25">
        <f t="shared" si="9"/>
        <v>21326.27</v>
      </c>
      <c r="AK52" s="28">
        <f t="shared" si="10"/>
        <v>174421.92</v>
      </c>
      <c r="AL52" s="29"/>
      <c r="AN52" s="30"/>
      <c r="AO52" s="30"/>
    </row>
    <row r="53" spans="1:41" ht="12.75">
      <c r="A53" s="22" t="s">
        <v>143</v>
      </c>
      <c r="B53" s="23" t="s">
        <v>144</v>
      </c>
      <c r="C53" s="24">
        <v>27605.8</v>
      </c>
      <c r="D53" s="24">
        <v>25416.72</v>
      </c>
      <c r="E53" s="24">
        <v>33114.13</v>
      </c>
      <c r="F53" s="25">
        <f t="shared" si="0"/>
        <v>86136.65</v>
      </c>
      <c r="G53" s="24">
        <v>25829.24</v>
      </c>
      <c r="H53" s="24">
        <v>24752.48</v>
      </c>
      <c r="I53" s="24"/>
      <c r="J53" s="24">
        <f t="shared" si="1"/>
        <v>50581.72</v>
      </c>
      <c r="K53" s="24"/>
      <c r="L53" s="24"/>
      <c r="M53" s="24"/>
      <c r="N53" s="24">
        <f t="shared" si="2"/>
        <v>0</v>
      </c>
      <c r="O53" s="24"/>
      <c r="P53" s="24"/>
      <c r="Q53" s="24"/>
      <c r="R53" s="26">
        <f t="shared" si="3"/>
        <v>0</v>
      </c>
      <c r="S53" s="25">
        <f t="shared" si="4"/>
        <v>136718.37</v>
      </c>
      <c r="T53" s="24">
        <v>291.83</v>
      </c>
      <c r="U53" s="24">
        <v>476.18</v>
      </c>
      <c r="V53" s="24">
        <v>320.57</v>
      </c>
      <c r="W53" s="25">
        <f t="shared" si="5"/>
        <v>1088.58</v>
      </c>
      <c r="X53" s="24">
        <v>406.88</v>
      </c>
      <c r="Y53" s="27">
        <v>312.78</v>
      </c>
      <c r="Z53" s="27"/>
      <c r="AA53" s="24">
        <f t="shared" si="6"/>
        <v>719.66</v>
      </c>
      <c r="AB53" s="24"/>
      <c r="AC53" s="24"/>
      <c r="AD53" s="24"/>
      <c r="AE53" s="24">
        <f t="shared" si="7"/>
        <v>0</v>
      </c>
      <c r="AF53" s="24"/>
      <c r="AG53" s="24"/>
      <c r="AH53" s="24"/>
      <c r="AI53" s="24">
        <f t="shared" si="8"/>
        <v>0</v>
      </c>
      <c r="AJ53" s="25">
        <f t="shared" si="9"/>
        <v>1808.24</v>
      </c>
      <c r="AK53" s="28">
        <f t="shared" si="10"/>
        <v>138526.61</v>
      </c>
      <c r="AL53" s="29"/>
      <c r="AN53" s="30"/>
      <c r="AO53" s="30"/>
    </row>
    <row r="54" spans="1:41" ht="12.75">
      <c r="A54" s="22" t="s">
        <v>145</v>
      </c>
      <c r="B54" s="34" t="s">
        <v>146</v>
      </c>
      <c r="C54" s="24">
        <v>29626.56</v>
      </c>
      <c r="D54" s="24">
        <v>26721.92</v>
      </c>
      <c r="E54" s="24">
        <v>25845.18</v>
      </c>
      <c r="F54" s="25">
        <f t="shared" si="0"/>
        <v>82193.66</v>
      </c>
      <c r="G54" s="24">
        <v>23406.93</v>
      </c>
      <c r="H54" s="24">
        <v>20691.82</v>
      </c>
      <c r="I54" s="24"/>
      <c r="J54" s="24">
        <f t="shared" si="1"/>
        <v>44098.75</v>
      </c>
      <c r="K54" s="24"/>
      <c r="L54" s="24"/>
      <c r="M54" s="24"/>
      <c r="N54" s="24">
        <f t="shared" si="2"/>
        <v>0</v>
      </c>
      <c r="O54" s="24"/>
      <c r="P54" s="24"/>
      <c r="Q54" s="24"/>
      <c r="R54" s="26">
        <f t="shared" si="3"/>
        <v>0</v>
      </c>
      <c r="S54" s="25">
        <f t="shared" si="4"/>
        <v>126292.41</v>
      </c>
      <c r="T54" s="24">
        <v>755.98</v>
      </c>
      <c r="U54" s="24">
        <v>629.48</v>
      </c>
      <c r="V54" s="24">
        <v>552.01</v>
      </c>
      <c r="W54" s="25">
        <f t="shared" si="5"/>
        <v>1937.47</v>
      </c>
      <c r="X54" s="24">
        <v>560.9</v>
      </c>
      <c r="Y54" s="27">
        <v>675.97</v>
      </c>
      <c r="Z54" s="27"/>
      <c r="AA54" s="24">
        <f t="shared" si="6"/>
        <v>1236.87</v>
      </c>
      <c r="AB54" s="24"/>
      <c r="AC54" s="24"/>
      <c r="AD54" s="24"/>
      <c r="AE54" s="24">
        <f t="shared" si="7"/>
        <v>0</v>
      </c>
      <c r="AF54" s="24"/>
      <c r="AG54" s="24"/>
      <c r="AH54" s="24"/>
      <c r="AI54" s="24">
        <f t="shared" si="8"/>
        <v>0</v>
      </c>
      <c r="AJ54" s="25">
        <f t="shared" si="9"/>
        <v>3174.34</v>
      </c>
      <c r="AK54" s="28">
        <f t="shared" si="10"/>
        <v>129466.75</v>
      </c>
      <c r="AL54" s="29"/>
      <c r="AN54" s="30"/>
      <c r="AO54" s="30"/>
    </row>
    <row r="55" spans="1:41" ht="12.75">
      <c r="A55" s="22" t="s">
        <v>147</v>
      </c>
      <c r="B55" s="23" t="s">
        <v>148</v>
      </c>
      <c r="C55" s="24">
        <v>33722.44</v>
      </c>
      <c r="D55" s="24">
        <v>32909.63</v>
      </c>
      <c r="E55" s="24">
        <v>32398.62</v>
      </c>
      <c r="F55" s="25">
        <f t="shared" si="0"/>
        <v>99030.69</v>
      </c>
      <c r="G55" s="24">
        <v>25778.98</v>
      </c>
      <c r="H55" s="24">
        <v>23731.19</v>
      </c>
      <c r="I55" s="24"/>
      <c r="J55" s="24">
        <f t="shared" si="1"/>
        <v>49510.17</v>
      </c>
      <c r="K55" s="24"/>
      <c r="L55" s="24"/>
      <c r="M55" s="24"/>
      <c r="N55" s="24">
        <f t="shared" si="2"/>
        <v>0</v>
      </c>
      <c r="O55" s="24"/>
      <c r="P55" s="24"/>
      <c r="Q55" s="24"/>
      <c r="R55" s="26">
        <f t="shared" si="3"/>
        <v>0</v>
      </c>
      <c r="S55" s="25">
        <f t="shared" si="4"/>
        <v>148540.86</v>
      </c>
      <c r="T55" s="24">
        <v>1550.28</v>
      </c>
      <c r="U55" s="24">
        <v>1206.2</v>
      </c>
      <c r="V55" s="24">
        <v>1403.33</v>
      </c>
      <c r="W55" s="25">
        <f t="shared" si="5"/>
        <v>4159.81</v>
      </c>
      <c r="X55" s="24">
        <v>951.81</v>
      </c>
      <c r="Y55" s="27">
        <v>1136.87</v>
      </c>
      <c r="Z55" s="27"/>
      <c r="AA55" s="24">
        <f t="shared" si="6"/>
        <v>2088.68</v>
      </c>
      <c r="AB55" s="24"/>
      <c r="AC55" s="24"/>
      <c r="AD55" s="24"/>
      <c r="AE55" s="24">
        <f t="shared" si="7"/>
        <v>0</v>
      </c>
      <c r="AF55" s="24"/>
      <c r="AG55" s="24"/>
      <c r="AH55" s="24"/>
      <c r="AI55" s="24">
        <f t="shared" si="8"/>
        <v>0</v>
      </c>
      <c r="AJ55" s="25">
        <f t="shared" si="9"/>
        <v>6248.49</v>
      </c>
      <c r="AK55" s="28">
        <f t="shared" si="10"/>
        <v>154789.35</v>
      </c>
      <c r="AL55" s="29"/>
      <c r="AN55" s="30"/>
      <c r="AO55" s="30"/>
    </row>
    <row r="56" spans="1:41" ht="12.75">
      <c r="A56" s="22" t="s">
        <v>149</v>
      </c>
      <c r="B56" s="23" t="s">
        <v>150</v>
      </c>
      <c r="C56" s="24">
        <v>34180.99</v>
      </c>
      <c r="D56" s="24">
        <v>38281.57</v>
      </c>
      <c r="E56" s="24">
        <v>41542.19</v>
      </c>
      <c r="F56" s="25">
        <f t="shared" si="0"/>
        <v>114004.75</v>
      </c>
      <c r="G56" s="24">
        <v>33840.15</v>
      </c>
      <c r="H56" s="24">
        <v>30618.02</v>
      </c>
      <c r="I56" s="24"/>
      <c r="J56" s="24">
        <f t="shared" si="1"/>
        <v>64458.17</v>
      </c>
      <c r="K56" s="24"/>
      <c r="L56" s="24"/>
      <c r="M56" s="24"/>
      <c r="N56" s="24">
        <f t="shared" si="2"/>
        <v>0</v>
      </c>
      <c r="O56" s="24"/>
      <c r="P56" s="24"/>
      <c r="Q56" s="24"/>
      <c r="R56" s="26">
        <f t="shared" si="3"/>
        <v>0</v>
      </c>
      <c r="S56" s="25">
        <f t="shared" si="4"/>
        <v>178462.92</v>
      </c>
      <c r="T56" s="24">
        <v>1930.2</v>
      </c>
      <c r="U56" s="24">
        <v>1522.01</v>
      </c>
      <c r="V56" s="24">
        <v>2189.59</v>
      </c>
      <c r="W56" s="25">
        <f t="shared" si="5"/>
        <v>5641.8</v>
      </c>
      <c r="X56" s="24">
        <v>1701.48</v>
      </c>
      <c r="Y56" s="27">
        <v>1387.45</v>
      </c>
      <c r="Z56" s="27"/>
      <c r="AA56" s="24">
        <f t="shared" si="6"/>
        <v>3088.93</v>
      </c>
      <c r="AB56" s="24"/>
      <c r="AC56" s="24"/>
      <c r="AD56" s="24"/>
      <c r="AE56" s="24">
        <f t="shared" si="7"/>
        <v>0</v>
      </c>
      <c r="AF56" s="24"/>
      <c r="AG56" s="24"/>
      <c r="AH56" s="24"/>
      <c r="AI56" s="24">
        <f t="shared" si="8"/>
        <v>0</v>
      </c>
      <c r="AJ56" s="25">
        <f t="shared" si="9"/>
        <v>8730.73</v>
      </c>
      <c r="AK56" s="28">
        <f t="shared" si="10"/>
        <v>187193.65</v>
      </c>
      <c r="AL56" s="29"/>
      <c r="AN56" s="30"/>
      <c r="AO56" s="30"/>
    </row>
    <row r="57" spans="1:41" ht="12.75">
      <c r="A57" s="22" t="s">
        <v>151</v>
      </c>
      <c r="B57" s="35" t="s">
        <v>152</v>
      </c>
      <c r="C57" s="24">
        <v>20251.44</v>
      </c>
      <c r="D57" s="24">
        <v>19744.56</v>
      </c>
      <c r="E57" s="24">
        <v>25981.92</v>
      </c>
      <c r="F57" s="25">
        <f t="shared" si="0"/>
        <v>65977.92</v>
      </c>
      <c r="G57" s="24">
        <v>21597.1</v>
      </c>
      <c r="H57" s="24">
        <v>19501.42</v>
      </c>
      <c r="I57" s="24"/>
      <c r="J57" s="24">
        <f t="shared" si="1"/>
        <v>41098.52</v>
      </c>
      <c r="K57" s="24"/>
      <c r="L57" s="24"/>
      <c r="M57" s="24"/>
      <c r="N57" s="24">
        <f t="shared" si="2"/>
        <v>0</v>
      </c>
      <c r="O57" s="24"/>
      <c r="P57" s="24"/>
      <c r="Q57" s="24"/>
      <c r="R57" s="26">
        <f t="shared" si="3"/>
        <v>0</v>
      </c>
      <c r="S57" s="25">
        <f t="shared" si="4"/>
        <v>107076.44</v>
      </c>
      <c r="T57" s="24">
        <v>552.58</v>
      </c>
      <c r="U57" s="24">
        <v>490.95</v>
      </c>
      <c r="V57" s="24">
        <v>565</v>
      </c>
      <c r="W57" s="25">
        <f t="shared" si="5"/>
        <v>1608.53</v>
      </c>
      <c r="X57" s="24">
        <v>667.07</v>
      </c>
      <c r="Y57" s="27">
        <v>731.23</v>
      </c>
      <c r="Z57" s="27"/>
      <c r="AA57" s="24">
        <f t="shared" si="6"/>
        <v>1398.3</v>
      </c>
      <c r="AB57" s="24"/>
      <c r="AC57" s="24"/>
      <c r="AD57" s="24"/>
      <c r="AE57" s="24">
        <f t="shared" si="7"/>
        <v>0</v>
      </c>
      <c r="AF57" s="24"/>
      <c r="AG57" s="24"/>
      <c r="AH57" s="24"/>
      <c r="AI57" s="24">
        <f t="shared" si="8"/>
        <v>0</v>
      </c>
      <c r="AJ57" s="25">
        <f t="shared" si="9"/>
        <v>3006.83</v>
      </c>
      <c r="AK57" s="28">
        <f t="shared" si="10"/>
        <v>110083.27</v>
      </c>
      <c r="AL57" s="29"/>
      <c r="AN57" s="30"/>
      <c r="AO57" s="30"/>
    </row>
    <row r="58" spans="1:41" ht="12.75">
      <c r="A58" s="22" t="s">
        <v>153</v>
      </c>
      <c r="B58" s="35" t="s">
        <v>154</v>
      </c>
      <c r="C58" s="24">
        <v>13143.7</v>
      </c>
      <c r="D58" s="24">
        <v>11560.15</v>
      </c>
      <c r="E58" s="24">
        <v>12179.46</v>
      </c>
      <c r="F58" s="25">
        <f t="shared" si="0"/>
        <v>36883.31</v>
      </c>
      <c r="G58" s="24">
        <v>13844.78</v>
      </c>
      <c r="H58" s="24">
        <v>13855.45</v>
      </c>
      <c r="I58" s="24"/>
      <c r="J58" s="24">
        <f t="shared" si="1"/>
        <v>27700.23</v>
      </c>
      <c r="K58" s="24"/>
      <c r="L58" s="24"/>
      <c r="M58" s="24"/>
      <c r="N58" s="24">
        <f t="shared" si="2"/>
        <v>0</v>
      </c>
      <c r="O58" s="24"/>
      <c r="P58" s="24"/>
      <c r="Q58" s="24"/>
      <c r="R58" s="26">
        <f t="shared" si="3"/>
        <v>0</v>
      </c>
      <c r="S58" s="25">
        <f t="shared" si="4"/>
        <v>64583.54</v>
      </c>
      <c r="T58" s="24">
        <v>660.96</v>
      </c>
      <c r="U58" s="24">
        <v>557.31</v>
      </c>
      <c r="V58" s="24">
        <v>526.53</v>
      </c>
      <c r="W58" s="25">
        <f t="shared" si="5"/>
        <v>1744.8</v>
      </c>
      <c r="X58" s="24">
        <v>732.05</v>
      </c>
      <c r="Y58" s="27">
        <v>739.54</v>
      </c>
      <c r="Z58" s="27"/>
      <c r="AA58" s="24">
        <f t="shared" si="6"/>
        <v>1471.59</v>
      </c>
      <c r="AB58" s="24"/>
      <c r="AC58" s="24"/>
      <c r="AD58" s="24"/>
      <c r="AE58" s="24">
        <f t="shared" si="7"/>
        <v>0</v>
      </c>
      <c r="AF58" s="24"/>
      <c r="AG58" s="24"/>
      <c r="AH58" s="24"/>
      <c r="AI58" s="24">
        <f t="shared" si="8"/>
        <v>0</v>
      </c>
      <c r="AJ58" s="25">
        <f t="shared" si="9"/>
        <v>3216.39</v>
      </c>
      <c r="AK58" s="28">
        <f t="shared" si="10"/>
        <v>67799.93</v>
      </c>
      <c r="AL58" s="29"/>
      <c r="AN58" s="30"/>
      <c r="AO58" s="30"/>
    </row>
    <row r="59" spans="1:41" ht="12.75">
      <c r="A59" s="22" t="s">
        <v>155</v>
      </c>
      <c r="B59" s="35" t="s">
        <v>156</v>
      </c>
      <c r="C59" s="24">
        <v>10205.52</v>
      </c>
      <c r="D59" s="24">
        <v>8693.9</v>
      </c>
      <c r="E59" s="24">
        <v>8740.31</v>
      </c>
      <c r="F59" s="25">
        <f t="shared" si="0"/>
        <v>27639.73</v>
      </c>
      <c r="G59" s="24">
        <v>8253.17</v>
      </c>
      <c r="H59" s="24">
        <v>7695.55</v>
      </c>
      <c r="I59" s="24"/>
      <c r="J59" s="24">
        <f t="shared" si="1"/>
        <v>15948.72</v>
      </c>
      <c r="K59" s="24"/>
      <c r="L59" s="24"/>
      <c r="M59" s="24"/>
      <c r="N59" s="24">
        <f t="shared" si="2"/>
        <v>0</v>
      </c>
      <c r="O59" s="24"/>
      <c r="P59" s="24"/>
      <c r="Q59" s="24"/>
      <c r="R59" s="26">
        <f t="shared" si="3"/>
        <v>0</v>
      </c>
      <c r="S59" s="25">
        <f t="shared" si="4"/>
        <v>43588.45</v>
      </c>
      <c r="T59" s="24">
        <v>47.72</v>
      </c>
      <c r="U59" s="24">
        <v>113.46</v>
      </c>
      <c r="V59" s="24">
        <v>0</v>
      </c>
      <c r="W59" s="25">
        <f t="shared" si="5"/>
        <v>161.18</v>
      </c>
      <c r="X59" s="24">
        <v>0</v>
      </c>
      <c r="Y59" s="27">
        <v>133.04</v>
      </c>
      <c r="Z59" s="27"/>
      <c r="AA59" s="24">
        <f t="shared" si="6"/>
        <v>133.04</v>
      </c>
      <c r="AB59" s="24"/>
      <c r="AC59" s="24"/>
      <c r="AD59" s="24"/>
      <c r="AE59" s="24">
        <f t="shared" si="7"/>
        <v>0</v>
      </c>
      <c r="AF59" s="24"/>
      <c r="AG59" s="24"/>
      <c r="AH59" s="24"/>
      <c r="AI59" s="24">
        <f t="shared" si="8"/>
        <v>0</v>
      </c>
      <c r="AJ59" s="25">
        <f t="shared" si="9"/>
        <v>294.22</v>
      </c>
      <c r="AK59" s="28">
        <f t="shared" si="10"/>
        <v>43882.67</v>
      </c>
      <c r="AL59" s="29"/>
      <c r="AN59" s="30"/>
      <c r="AO59" s="30"/>
    </row>
    <row r="60" spans="1:41" s="44" customFormat="1" ht="12.75">
      <c r="A60" s="36" t="s">
        <v>157</v>
      </c>
      <c r="B60" s="37" t="s">
        <v>158</v>
      </c>
      <c r="C60" s="38">
        <v>13427.84</v>
      </c>
      <c r="D60" s="38">
        <v>0</v>
      </c>
      <c r="E60" s="38">
        <v>0</v>
      </c>
      <c r="F60" s="39">
        <f t="shared" si="0"/>
        <v>13427.84</v>
      </c>
      <c r="G60" s="38">
        <v>0</v>
      </c>
      <c r="H60" s="38">
        <v>0</v>
      </c>
      <c r="I60" s="38"/>
      <c r="J60" s="38">
        <f t="shared" si="1"/>
        <v>0</v>
      </c>
      <c r="K60" s="38"/>
      <c r="L60" s="38"/>
      <c r="M60" s="38"/>
      <c r="N60" s="38">
        <f t="shared" si="2"/>
        <v>0</v>
      </c>
      <c r="O60" s="38"/>
      <c r="P60" s="38"/>
      <c r="Q60" s="38"/>
      <c r="R60" s="40">
        <f t="shared" si="3"/>
        <v>0</v>
      </c>
      <c r="S60" s="39">
        <f t="shared" si="4"/>
        <v>13427.84</v>
      </c>
      <c r="T60" s="38">
        <v>272.24</v>
      </c>
      <c r="U60" s="38">
        <v>0</v>
      </c>
      <c r="V60" s="38">
        <v>0</v>
      </c>
      <c r="W60" s="39">
        <f t="shared" si="5"/>
        <v>272.24</v>
      </c>
      <c r="X60" s="38">
        <v>0</v>
      </c>
      <c r="Y60" s="41">
        <v>0</v>
      </c>
      <c r="Z60" s="41"/>
      <c r="AA60" s="38">
        <f t="shared" si="6"/>
        <v>0</v>
      </c>
      <c r="AB60" s="38"/>
      <c r="AC60" s="38"/>
      <c r="AD60" s="38"/>
      <c r="AE60" s="38">
        <f t="shared" si="7"/>
        <v>0</v>
      </c>
      <c r="AF60" s="38"/>
      <c r="AG60" s="38"/>
      <c r="AH60" s="38"/>
      <c r="AI60" s="38">
        <f t="shared" si="8"/>
        <v>0</v>
      </c>
      <c r="AJ60" s="39">
        <f t="shared" si="9"/>
        <v>272.24</v>
      </c>
      <c r="AK60" s="42">
        <f t="shared" si="10"/>
        <v>13700.08</v>
      </c>
      <c r="AL60" s="43"/>
      <c r="AN60" s="45"/>
      <c r="AO60" s="45"/>
    </row>
    <row r="61" spans="1:41" ht="12.75">
      <c r="A61" s="22" t="s">
        <v>159</v>
      </c>
      <c r="B61" s="46" t="s">
        <v>160</v>
      </c>
      <c r="C61" s="24">
        <v>363904.59</v>
      </c>
      <c r="D61" s="24">
        <v>363575.21</v>
      </c>
      <c r="E61" s="24">
        <v>388023.33</v>
      </c>
      <c r="F61" s="25">
        <f t="shared" si="0"/>
        <v>1115503.13</v>
      </c>
      <c r="G61" s="24">
        <v>349547.49</v>
      </c>
      <c r="H61" s="24">
        <v>256490.63</v>
      </c>
      <c r="I61" s="24"/>
      <c r="J61" s="24">
        <f t="shared" si="1"/>
        <v>606038.12</v>
      </c>
      <c r="K61" s="24"/>
      <c r="L61" s="24"/>
      <c r="M61" s="24"/>
      <c r="N61" s="24">
        <f t="shared" si="2"/>
        <v>0</v>
      </c>
      <c r="O61" s="24"/>
      <c r="P61" s="24"/>
      <c r="Q61" s="24"/>
      <c r="R61" s="26">
        <f t="shared" si="3"/>
        <v>0</v>
      </c>
      <c r="S61" s="25">
        <f t="shared" si="4"/>
        <v>1721541.25</v>
      </c>
      <c r="T61" s="24">
        <v>8776.33</v>
      </c>
      <c r="U61" s="24">
        <v>7726.45</v>
      </c>
      <c r="V61" s="24">
        <v>8211.69</v>
      </c>
      <c r="W61" s="25">
        <f t="shared" si="5"/>
        <v>24714.47</v>
      </c>
      <c r="X61" s="24">
        <v>7316.12</v>
      </c>
      <c r="Y61" s="27">
        <v>4818.14</v>
      </c>
      <c r="Z61" s="27"/>
      <c r="AA61" s="24">
        <f t="shared" si="6"/>
        <v>12134.26</v>
      </c>
      <c r="AB61" s="24"/>
      <c r="AC61" s="24"/>
      <c r="AD61" s="24"/>
      <c r="AE61" s="24">
        <f t="shared" si="7"/>
        <v>0</v>
      </c>
      <c r="AF61" s="24"/>
      <c r="AG61" s="24"/>
      <c r="AH61" s="24"/>
      <c r="AI61" s="24">
        <f t="shared" si="8"/>
        <v>0</v>
      </c>
      <c r="AJ61" s="25">
        <f t="shared" si="9"/>
        <v>36848.73</v>
      </c>
      <c r="AK61" s="28">
        <f t="shared" si="10"/>
        <v>1758389.98</v>
      </c>
      <c r="AL61" s="29"/>
      <c r="AN61" s="30"/>
      <c r="AO61" s="30"/>
    </row>
    <row r="62" spans="1:41" ht="12.75">
      <c r="A62" s="22" t="s">
        <v>161</v>
      </c>
      <c r="B62" s="47" t="s">
        <v>162</v>
      </c>
      <c r="C62" s="24">
        <v>62445.58</v>
      </c>
      <c r="D62" s="24">
        <v>57454.67</v>
      </c>
      <c r="E62" s="24">
        <v>57353.11</v>
      </c>
      <c r="F62" s="25">
        <f t="shared" si="0"/>
        <v>177253.36</v>
      </c>
      <c r="G62" s="24">
        <v>49232.91</v>
      </c>
      <c r="H62" s="24">
        <v>59844.32</v>
      </c>
      <c r="I62" s="24"/>
      <c r="J62" s="24">
        <f t="shared" si="1"/>
        <v>109077.23</v>
      </c>
      <c r="K62" s="24"/>
      <c r="L62" s="24"/>
      <c r="M62" s="24"/>
      <c r="N62" s="24">
        <f t="shared" si="2"/>
        <v>0</v>
      </c>
      <c r="O62" s="24"/>
      <c r="P62" s="24"/>
      <c r="Q62" s="24"/>
      <c r="R62" s="26">
        <f t="shared" si="3"/>
        <v>0</v>
      </c>
      <c r="S62" s="25">
        <f t="shared" si="4"/>
        <v>286330.59</v>
      </c>
      <c r="T62" s="24">
        <v>413.22</v>
      </c>
      <c r="U62" s="24">
        <v>389.71</v>
      </c>
      <c r="V62" s="24">
        <v>522.87</v>
      </c>
      <c r="W62" s="25">
        <f t="shared" si="5"/>
        <v>1325.8</v>
      </c>
      <c r="X62" s="24">
        <v>257.77</v>
      </c>
      <c r="Y62" s="27">
        <v>408.36</v>
      </c>
      <c r="Z62" s="27"/>
      <c r="AA62" s="24">
        <f t="shared" si="6"/>
        <v>666.13</v>
      </c>
      <c r="AB62" s="24"/>
      <c r="AC62" s="24"/>
      <c r="AD62" s="24"/>
      <c r="AE62" s="24">
        <f t="shared" si="7"/>
        <v>0</v>
      </c>
      <c r="AF62" s="24"/>
      <c r="AG62" s="24"/>
      <c r="AH62" s="24"/>
      <c r="AI62" s="24">
        <f t="shared" si="8"/>
        <v>0</v>
      </c>
      <c r="AJ62" s="25">
        <f t="shared" si="9"/>
        <v>1991.93</v>
      </c>
      <c r="AK62" s="28">
        <f t="shared" si="10"/>
        <v>288322.52</v>
      </c>
      <c r="AL62" s="29"/>
      <c r="AN62" s="30"/>
      <c r="AO62" s="30"/>
    </row>
    <row r="63" spans="1:41" s="44" customFormat="1" ht="12.75">
      <c r="A63" s="36" t="s">
        <v>163</v>
      </c>
      <c r="B63" s="48" t="s">
        <v>164</v>
      </c>
      <c r="C63" s="38">
        <v>1437.19</v>
      </c>
      <c r="D63" s="38">
        <v>986.93</v>
      </c>
      <c r="E63" s="38">
        <v>676.75</v>
      </c>
      <c r="F63" s="39">
        <f t="shared" si="0"/>
        <v>3100.87</v>
      </c>
      <c r="G63" s="38">
        <v>0</v>
      </c>
      <c r="H63" s="38">
        <v>0</v>
      </c>
      <c r="I63" s="38"/>
      <c r="J63" s="38">
        <f t="shared" si="1"/>
        <v>0</v>
      </c>
      <c r="K63" s="38"/>
      <c r="L63" s="38"/>
      <c r="M63" s="38"/>
      <c r="N63" s="38">
        <f t="shared" si="2"/>
        <v>0</v>
      </c>
      <c r="O63" s="38"/>
      <c r="P63" s="38"/>
      <c r="Q63" s="38"/>
      <c r="R63" s="40">
        <f t="shared" si="3"/>
        <v>0</v>
      </c>
      <c r="S63" s="39">
        <f t="shared" si="4"/>
        <v>3100.87</v>
      </c>
      <c r="T63" s="38">
        <v>149.65</v>
      </c>
      <c r="U63" s="38">
        <v>111.27</v>
      </c>
      <c r="V63" s="38">
        <v>55.49</v>
      </c>
      <c r="W63" s="39">
        <f t="shared" si="5"/>
        <v>316.41</v>
      </c>
      <c r="X63" s="38">
        <v>0</v>
      </c>
      <c r="Y63" s="41">
        <v>0</v>
      </c>
      <c r="Z63" s="41"/>
      <c r="AA63" s="38">
        <f t="shared" si="6"/>
        <v>0</v>
      </c>
      <c r="AB63" s="38"/>
      <c r="AC63" s="38"/>
      <c r="AD63" s="38"/>
      <c r="AE63" s="38">
        <f t="shared" si="7"/>
        <v>0</v>
      </c>
      <c r="AF63" s="38"/>
      <c r="AG63" s="38"/>
      <c r="AH63" s="38"/>
      <c r="AI63" s="38">
        <f t="shared" si="8"/>
        <v>0</v>
      </c>
      <c r="AJ63" s="39">
        <f t="shared" si="9"/>
        <v>316.41</v>
      </c>
      <c r="AK63" s="42">
        <f t="shared" si="10"/>
        <v>3417.28</v>
      </c>
      <c r="AL63" s="43"/>
      <c r="AN63" s="45"/>
      <c r="AO63" s="45"/>
    </row>
    <row r="64" spans="1:41" ht="12.75">
      <c r="A64" s="22" t="s">
        <v>165</v>
      </c>
      <c r="B64" s="49" t="s">
        <v>166</v>
      </c>
      <c r="C64" s="24">
        <v>37664.75</v>
      </c>
      <c r="D64" s="24">
        <v>33626.59</v>
      </c>
      <c r="E64" s="24">
        <v>33527.45</v>
      </c>
      <c r="F64" s="25">
        <f t="shared" si="0"/>
        <v>104818.79</v>
      </c>
      <c r="G64" s="24">
        <v>30669.08</v>
      </c>
      <c r="H64" s="24">
        <v>30041.78</v>
      </c>
      <c r="I64" s="24"/>
      <c r="J64" s="24">
        <f t="shared" si="1"/>
        <v>60710.86</v>
      </c>
      <c r="K64" s="24"/>
      <c r="L64" s="24"/>
      <c r="M64" s="24"/>
      <c r="N64" s="24">
        <f t="shared" si="2"/>
        <v>0</v>
      </c>
      <c r="O64" s="24"/>
      <c r="P64" s="24"/>
      <c r="Q64" s="24"/>
      <c r="R64" s="26">
        <f t="shared" si="3"/>
        <v>0</v>
      </c>
      <c r="S64" s="25">
        <f t="shared" si="4"/>
        <v>165529.65</v>
      </c>
      <c r="T64" s="24">
        <v>2298.75</v>
      </c>
      <c r="U64" s="24">
        <v>2629.68</v>
      </c>
      <c r="V64" s="24">
        <v>2312.44</v>
      </c>
      <c r="W64" s="25">
        <f t="shared" si="5"/>
        <v>7240.87</v>
      </c>
      <c r="X64" s="24">
        <v>2425.66</v>
      </c>
      <c r="Y64" s="27">
        <v>2196.02</v>
      </c>
      <c r="Z64" s="27"/>
      <c r="AA64" s="24">
        <f t="shared" si="6"/>
        <v>4621.68</v>
      </c>
      <c r="AB64" s="24"/>
      <c r="AC64" s="24"/>
      <c r="AD64" s="24"/>
      <c r="AE64" s="24">
        <f t="shared" si="7"/>
        <v>0</v>
      </c>
      <c r="AF64" s="24"/>
      <c r="AG64" s="24"/>
      <c r="AH64" s="24"/>
      <c r="AI64" s="24">
        <f t="shared" si="8"/>
        <v>0</v>
      </c>
      <c r="AJ64" s="25">
        <f t="shared" si="9"/>
        <v>11862.55</v>
      </c>
      <c r="AK64" s="28">
        <f t="shared" si="10"/>
        <v>177392.2</v>
      </c>
      <c r="AL64" s="29"/>
      <c r="AN64" s="30"/>
      <c r="AO64" s="30"/>
    </row>
    <row r="65" spans="1:41" ht="12.75">
      <c r="A65" s="22" t="s">
        <v>167</v>
      </c>
      <c r="B65" s="50" t="s">
        <v>168</v>
      </c>
      <c r="C65" s="24">
        <v>123841.35</v>
      </c>
      <c r="D65" s="24">
        <v>118497.3</v>
      </c>
      <c r="E65" s="24">
        <v>142465.8</v>
      </c>
      <c r="F65" s="25">
        <f t="shared" si="0"/>
        <v>384804.45</v>
      </c>
      <c r="G65" s="24">
        <v>137947.11</v>
      </c>
      <c r="H65" s="24">
        <v>138618.82</v>
      </c>
      <c r="I65" s="24"/>
      <c r="J65" s="24">
        <f t="shared" si="1"/>
        <v>276565.93</v>
      </c>
      <c r="K65" s="24"/>
      <c r="L65" s="24"/>
      <c r="M65" s="24"/>
      <c r="N65" s="24">
        <f t="shared" si="2"/>
        <v>0</v>
      </c>
      <c r="O65" s="24"/>
      <c r="P65" s="24"/>
      <c r="Q65" s="24"/>
      <c r="R65" s="26">
        <f t="shared" si="3"/>
        <v>0</v>
      </c>
      <c r="S65" s="25">
        <f t="shared" si="4"/>
        <v>661370.38</v>
      </c>
      <c r="T65" s="24">
        <v>6350.8</v>
      </c>
      <c r="U65" s="24">
        <v>6717.37</v>
      </c>
      <c r="V65" s="24">
        <v>7077.72</v>
      </c>
      <c r="W65" s="25">
        <f t="shared" si="5"/>
        <v>20145.89</v>
      </c>
      <c r="X65" s="24">
        <v>6470.5</v>
      </c>
      <c r="Y65" s="27">
        <v>6868.56</v>
      </c>
      <c r="Z65" s="27"/>
      <c r="AA65" s="24">
        <f t="shared" si="6"/>
        <v>13339.06</v>
      </c>
      <c r="AB65" s="24"/>
      <c r="AC65" s="24"/>
      <c r="AD65" s="24"/>
      <c r="AE65" s="24">
        <f t="shared" si="7"/>
        <v>0</v>
      </c>
      <c r="AF65" s="24"/>
      <c r="AG65" s="24"/>
      <c r="AH65" s="24"/>
      <c r="AI65" s="24">
        <f t="shared" si="8"/>
        <v>0</v>
      </c>
      <c r="AJ65" s="25">
        <f t="shared" si="9"/>
        <v>33484.95</v>
      </c>
      <c r="AK65" s="28">
        <f t="shared" si="10"/>
        <v>694855.33</v>
      </c>
      <c r="AL65" s="29"/>
      <c r="AN65" s="30"/>
      <c r="AO65" s="30"/>
    </row>
    <row r="66" spans="1:41" ht="12.75">
      <c r="A66" s="51" t="s">
        <v>169</v>
      </c>
      <c r="B66" s="52" t="s">
        <v>170</v>
      </c>
      <c r="C66" s="24">
        <v>8607.15</v>
      </c>
      <c r="D66" s="24">
        <v>10980.78</v>
      </c>
      <c r="E66" s="24">
        <v>13133.26</v>
      </c>
      <c r="F66" s="25">
        <f t="shared" si="0"/>
        <v>32721.19</v>
      </c>
      <c r="G66" s="24">
        <v>7910.01</v>
      </c>
      <c r="H66" s="24">
        <v>10457.22</v>
      </c>
      <c r="I66" s="24"/>
      <c r="J66" s="24">
        <f t="shared" si="1"/>
        <v>18367.23</v>
      </c>
      <c r="K66" s="24"/>
      <c r="L66" s="24"/>
      <c r="M66" s="24"/>
      <c r="N66" s="24">
        <f t="shared" si="2"/>
        <v>0</v>
      </c>
      <c r="O66" s="24"/>
      <c r="P66" s="24"/>
      <c r="Q66" s="24"/>
      <c r="R66" s="26">
        <f t="shared" si="3"/>
        <v>0</v>
      </c>
      <c r="S66" s="25">
        <f t="shared" si="4"/>
        <v>51088.42</v>
      </c>
      <c r="T66" s="24">
        <v>188.95</v>
      </c>
      <c r="U66" s="24">
        <v>341.81</v>
      </c>
      <c r="V66" s="24">
        <v>390.46</v>
      </c>
      <c r="W66" s="25">
        <f t="shared" si="5"/>
        <v>921.22</v>
      </c>
      <c r="X66" s="24">
        <v>291.72</v>
      </c>
      <c r="Y66" s="27">
        <v>469.64</v>
      </c>
      <c r="Z66" s="27"/>
      <c r="AA66" s="24">
        <f t="shared" si="6"/>
        <v>761.36</v>
      </c>
      <c r="AB66" s="24"/>
      <c r="AC66" s="24"/>
      <c r="AD66" s="24"/>
      <c r="AE66" s="24">
        <f t="shared" si="7"/>
        <v>0</v>
      </c>
      <c r="AF66" s="24"/>
      <c r="AG66" s="24"/>
      <c r="AH66" s="24"/>
      <c r="AI66" s="24">
        <f t="shared" si="8"/>
        <v>0</v>
      </c>
      <c r="AJ66" s="25">
        <f t="shared" si="9"/>
        <v>1682.58</v>
      </c>
      <c r="AK66" s="28">
        <f t="shared" si="10"/>
        <v>52771</v>
      </c>
      <c r="AL66" s="29"/>
      <c r="AN66" s="30"/>
      <c r="AO66" s="30"/>
    </row>
    <row r="67" spans="1:41" ht="12.75">
      <c r="A67" s="51" t="s">
        <v>171</v>
      </c>
      <c r="B67" s="52" t="s">
        <v>172</v>
      </c>
      <c r="C67" s="24">
        <v>401396.78</v>
      </c>
      <c r="D67" s="24">
        <v>375501.73</v>
      </c>
      <c r="E67" s="24">
        <v>396486.11</v>
      </c>
      <c r="F67" s="25">
        <f t="shared" si="0"/>
        <v>1173384.62</v>
      </c>
      <c r="G67" s="24">
        <v>386226.25</v>
      </c>
      <c r="H67" s="24">
        <v>389042.28</v>
      </c>
      <c r="I67" s="24"/>
      <c r="J67" s="24">
        <f t="shared" si="1"/>
        <v>775268.53</v>
      </c>
      <c r="K67" s="24"/>
      <c r="L67" s="24"/>
      <c r="M67" s="24"/>
      <c r="N67" s="24">
        <f t="shared" si="2"/>
        <v>0</v>
      </c>
      <c r="O67" s="24"/>
      <c r="P67" s="24"/>
      <c r="Q67" s="24"/>
      <c r="R67" s="26">
        <f t="shared" si="3"/>
        <v>0</v>
      </c>
      <c r="S67" s="25">
        <f t="shared" si="4"/>
        <v>1948653.15</v>
      </c>
      <c r="T67" s="24">
        <v>14378.06</v>
      </c>
      <c r="U67" s="24">
        <v>10701.67</v>
      </c>
      <c r="V67" s="24">
        <v>12103.82</v>
      </c>
      <c r="W67" s="25">
        <f t="shared" si="5"/>
        <v>37183.55</v>
      </c>
      <c r="X67" s="24">
        <v>12864.44</v>
      </c>
      <c r="Y67" s="27">
        <v>14003.14</v>
      </c>
      <c r="Z67" s="27"/>
      <c r="AA67" s="24">
        <f t="shared" si="6"/>
        <v>26867.58</v>
      </c>
      <c r="AB67" s="24"/>
      <c r="AC67" s="24"/>
      <c r="AD67" s="24"/>
      <c r="AE67" s="24">
        <f t="shared" si="7"/>
        <v>0</v>
      </c>
      <c r="AF67" s="24"/>
      <c r="AG67" s="24"/>
      <c r="AH67" s="24"/>
      <c r="AI67" s="24">
        <f t="shared" si="8"/>
        <v>0</v>
      </c>
      <c r="AJ67" s="25">
        <f t="shared" si="9"/>
        <v>64051.13</v>
      </c>
      <c r="AK67" s="28">
        <f t="shared" si="10"/>
        <v>2012704.28</v>
      </c>
      <c r="AL67" s="29"/>
      <c r="AN67" s="30"/>
      <c r="AO67" s="30"/>
    </row>
    <row r="68" spans="1:41" ht="12.75">
      <c r="A68" s="51" t="s">
        <v>173</v>
      </c>
      <c r="B68" s="52" t="s">
        <v>174</v>
      </c>
      <c r="C68" s="24">
        <v>16079.43</v>
      </c>
      <c r="D68" s="24">
        <v>12210.02</v>
      </c>
      <c r="E68" s="24">
        <v>13929.85</v>
      </c>
      <c r="F68" s="25">
        <f t="shared" si="0"/>
        <v>42219.3</v>
      </c>
      <c r="G68" s="24">
        <v>7401.63</v>
      </c>
      <c r="H68" s="24">
        <v>9148.92</v>
      </c>
      <c r="I68" s="24"/>
      <c r="J68" s="24">
        <f t="shared" si="1"/>
        <v>16550.55</v>
      </c>
      <c r="K68" s="24"/>
      <c r="L68" s="24"/>
      <c r="M68" s="24"/>
      <c r="N68" s="24">
        <f t="shared" si="2"/>
        <v>0</v>
      </c>
      <c r="O68" s="24"/>
      <c r="P68" s="24"/>
      <c r="Q68" s="24"/>
      <c r="R68" s="26">
        <f t="shared" si="3"/>
        <v>0</v>
      </c>
      <c r="S68" s="25">
        <f t="shared" si="4"/>
        <v>58769.85</v>
      </c>
      <c r="T68" s="24">
        <v>459.27</v>
      </c>
      <c r="U68" s="24">
        <v>211.37</v>
      </c>
      <c r="V68" s="24">
        <v>230.07</v>
      </c>
      <c r="W68" s="25">
        <f t="shared" si="5"/>
        <v>900.71</v>
      </c>
      <c r="X68" s="24">
        <v>185.52</v>
      </c>
      <c r="Y68" s="27">
        <v>332.69</v>
      </c>
      <c r="Z68" s="27"/>
      <c r="AA68" s="24">
        <f t="shared" si="6"/>
        <v>518.21</v>
      </c>
      <c r="AB68" s="24"/>
      <c r="AC68" s="24"/>
      <c r="AD68" s="24"/>
      <c r="AE68" s="24">
        <f t="shared" si="7"/>
        <v>0</v>
      </c>
      <c r="AF68" s="24"/>
      <c r="AG68" s="24"/>
      <c r="AH68" s="24"/>
      <c r="AI68" s="24">
        <f t="shared" si="8"/>
        <v>0</v>
      </c>
      <c r="AJ68" s="25">
        <f t="shared" si="9"/>
        <v>1418.92</v>
      </c>
      <c r="AK68" s="28">
        <f t="shared" si="10"/>
        <v>60188.77</v>
      </c>
      <c r="AL68" s="29"/>
      <c r="AN68" s="30"/>
      <c r="AO68" s="30"/>
    </row>
    <row r="69" spans="1:41" ht="12.75">
      <c r="A69" s="51" t="s">
        <v>175</v>
      </c>
      <c r="B69" s="52" t="s">
        <v>176</v>
      </c>
      <c r="C69" s="24">
        <v>4390.19</v>
      </c>
      <c r="D69" s="24">
        <v>4904.79</v>
      </c>
      <c r="E69" s="24">
        <v>4564.79</v>
      </c>
      <c r="F69" s="25">
        <f t="shared" si="0"/>
        <v>13859.77</v>
      </c>
      <c r="G69" s="24">
        <v>2594.75</v>
      </c>
      <c r="H69" s="24">
        <v>4818.83</v>
      </c>
      <c r="I69" s="24"/>
      <c r="J69" s="24">
        <f t="shared" si="1"/>
        <v>7413.58</v>
      </c>
      <c r="K69" s="24"/>
      <c r="L69" s="24"/>
      <c r="M69" s="24"/>
      <c r="N69" s="24">
        <f t="shared" si="2"/>
        <v>0</v>
      </c>
      <c r="O69" s="24"/>
      <c r="P69" s="24"/>
      <c r="Q69" s="24"/>
      <c r="R69" s="26">
        <f t="shared" si="3"/>
        <v>0</v>
      </c>
      <c r="S69" s="25">
        <f t="shared" si="4"/>
        <v>21273.35</v>
      </c>
      <c r="T69" s="24">
        <v>0</v>
      </c>
      <c r="U69" s="24">
        <v>0</v>
      </c>
      <c r="V69" s="24">
        <v>44.19</v>
      </c>
      <c r="W69" s="25">
        <f t="shared" si="5"/>
        <v>44.19</v>
      </c>
      <c r="X69" s="24">
        <v>19.33</v>
      </c>
      <c r="Y69" s="27">
        <v>0</v>
      </c>
      <c r="Z69" s="27"/>
      <c r="AA69" s="24">
        <f t="shared" si="6"/>
        <v>19.33</v>
      </c>
      <c r="AB69" s="24"/>
      <c r="AC69" s="24"/>
      <c r="AD69" s="24"/>
      <c r="AE69" s="24">
        <f t="shared" si="7"/>
        <v>0</v>
      </c>
      <c r="AF69" s="24"/>
      <c r="AG69" s="24"/>
      <c r="AH69" s="24"/>
      <c r="AI69" s="24">
        <f t="shared" si="8"/>
        <v>0</v>
      </c>
      <c r="AJ69" s="25">
        <f t="shared" si="9"/>
        <v>63.52</v>
      </c>
      <c r="AK69" s="28">
        <f t="shared" si="10"/>
        <v>21336.87</v>
      </c>
      <c r="AL69" s="29"/>
      <c r="AN69" s="30"/>
      <c r="AO69" s="30"/>
    </row>
    <row r="70" spans="1:41" ht="12.75">
      <c r="A70" s="51" t="s">
        <v>177</v>
      </c>
      <c r="B70" s="53" t="s">
        <v>178</v>
      </c>
      <c r="C70" s="24">
        <v>175188.01</v>
      </c>
      <c r="D70" s="24">
        <v>174358.13</v>
      </c>
      <c r="E70" s="24">
        <v>192312.19</v>
      </c>
      <c r="F70" s="25">
        <f t="shared" si="0"/>
        <v>541858.33</v>
      </c>
      <c r="G70" s="24">
        <v>163395.72</v>
      </c>
      <c r="H70" s="24">
        <v>162306.62</v>
      </c>
      <c r="I70" s="24"/>
      <c r="J70" s="24">
        <f t="shared" si="1"/>
        <v>325702.34</v>
      </c>
      <c r="K70" s="24"/>
      <c r="L70" s="24"/>
      <c r="M70" s="24"/>
      <c r="N70" s="24">
        <f t="shared" si="2"/>
        <v>0</v>
      </c>
      <c r="O70" s="24"/>
      <c r="P70" s="24"/>
      <c r="Q70" s="24"/>
      <c r="R70" s="26">
        <f t="shared" si="3"/>
        <v>0</v>
      </c>
      <c r="S70" s="25">
        <f t="shared" si="4"/>
        <v>867560.67</v>
      </c>
      <c r="T70" s="24">
        <v>2606.14</v>
      </c>
      <c r="U70" s="24">
        <v>2478.68</v>
      </c>
      <c r="V70" s="24">
        <v>3114.58</v>
      </c>
      <c r="W70" s="25">
        <f t="shared" si="5"/>
        <v>8199.4</v>
      </c>
      <c r="X70" s="24">
        <v>2902.96</v>
      </c>
      <c r="Y70" s="24">
        <v>2572.34</v>
      </c>
      <c r="Z70" s="24"/>
      <c r="AA70" s="24">
        <f t="shared" si="6"/>
        <v>5475.3</v>
      </c>
      <c r="AB70" s="24"/>
      <c r="AC70" s="24"/>
      <c r="AD70" s="24"/>
      <c r="AE70" s="24">
        <f t="shared" si="7"/>
        <v>0</v>
      </c>
      <c r="AF70" s="24"/>
      <c r="AG70" s="24"/>
      <c r="AH70" s="24"/>
      <c r="AI70" s="24">
        <f t="shared" si="8"/>
        <v>0</v>
      </c>
      <c r="AJ70" s="25">
        <f t="shared" si="9"/>
        <v>13674.7</v>
      </c>
      <c r="AK70" s="28">
        <f t="shared" si="10"/>
        <v>881235.37</v>
      </c>
      <c r="AL70" s="29"/>
      <c r="AN70" s="30"/>
      <c r="AO70" s="30"/>
    </row>
    <row r="71" spans="1:41" ht="12.75">
      <c r="A71" s="51" t="s">
        <v>179</v>
      </c>
      <c r="B71" s="52" t="s">
        <v>180</v>
      </c>
      <c r="C71" s="24">
        <v>294577.79</v>
      </c>
      <c r="D71" s="24">
        <v>304317.14</v>
      </c>
      <c r="E71" s="24">
        <v>313539.58</v>
      </c>
      <c r="F71" s="25">
        <f aca="true" t="shared" si="11" ref="F71:F95">ROUND(C71+D71+E71,2)</f>
        <v>912434.51</v>
      </c>
      <c r="G71" s="24">
        <v>298384.68</v>
      </c>
      <c r="H71" s="24">
        <v>290261.68</v>
      </c>
      <c r="I71" s="24"/>
      <c r="J71" s="24">
        <f aca="true" t="shared" si="12" ref="J71:J95">ROUND(G71+H71+I71,2)</f>
        <v>588646.36</v>
      </c>
      <c r="K71" s="24"/>
      <c r="L71" s="24"/>
      <c r="M71" s="24"/>
      <c r="N71" s="24">
        <f aca="true" t="shared" si="13" ref="N71:N95">ROUND(K71+L71+M71,2)</f>
        <v>0</v>
      </c>
      <c r="O71" s="24"/>
      <c r="P71" s="24"/>
      <c r="Q71" s="24"/>
      <c r="R71" s="26">
        <f aca="true" t="shared" si="14" ref="R71:R94">ROUND(O71+P71+Q71,2)</f>
        <v>0</v>
      </c>
      <c r="S71" s="25">
        <f aca="true" t="shared" si="15" ref="S71:S83">ROUND(F71+J71+N71+R71,2)</f>
        <v>1501080.87</v>
      </c>
      <c r="T71" s="24">
        <v>1515.01</v>
      </c>
      <c r="U71" s="24">
        <v>1482.93</v>
      </c>
      <c r="V71" s="24">
        <v>1951.83</v>
      </c>
      <c r="W71" s="25">
        <f aca="true" t="shared" si="16" ref="W71:W82">ROUND(T71+U71+V71,2)</f>
        <v>4949.77</v>
      </c>
      <c r="X71" s="24">
        <v>1662.66</v>
      </c>
      <c r="Y71" s="24">
        <v>2251.05</v>
      </c>
      <c r="Z71" s="24"/>
      <c r="AA71" s="24">
        <f aca="true" t="shared" si="17" ref="AA71:AA90">ROUND(X71+Y71+Z71,2)</f>
        <v>3913.71</v>
      </c>
      <c r="AB71" s="24"/>
      <c r="AC71" s="24"/>
      <c r="AD71" s="24"/>
      <c r="AE71" s="24">
        <f aca="true" t="shared" si="18" ref="AE71:AE95">ROUND(AB71+AC71+AD71,2)</f>
        <v>0</v>
      </c>
      <c r="AF71" s="24"/>
      <c r="AG71" s="24"/>
      <c r="AH71" s="24"/>
      <c r="AI71" s="24">
        <f aca="true" t="shared" si="19" ref="AI71:AI94">ROUND(AF71+AG71+AH71,2)</f>
        <v>0</v>
      </c>
      <c r="AJ71" s="25">
        <f aca="true" t="shared" si="20" ref="AJ71:AJ90">ROUND(W71+AA71+AE71+AI71,2)</f>
        <v>8863.48</v>
      </c>
      <c r="AK71" s="28">
        <f aca="true" t="shared" si="21" ref="AK71:AK83">ROUND(S71+AJ71,2)</f>
        <v>1509944.35</v>
      </c>
      <c r="AL71" s="29"/>
      <c r="AN71" s="30"/>
      <c r="AO71" s="30"/>
    </row>
    <row r="72" spans="1:41" ht="12.75">
      <c r="A72" s="51" t="s">
        <v>181</v>
      </c>
      <c r="B72" s="52" t="s">
        <v>182</v>
      </c>
      <c r="C72" s="24">
        <v>38964.9</v>
      </c>
      <c r="D72" s="24">
        <v>40301.42</v>
      </c>
      <c r="E72" s="24">
        <v>47398.59</v>
      </c>
      <c r="F72" s="25">
        <f t="shared" si="11"/>
        <v>126664.91</v>
      </c>
      <c r="G72" s="24">
        <v>41484.39</v>
      </c>
      <c r="H72" s="24">
        <v>32355.95</v>
      </c>
      <c r="I72" s="24"/>
      <c r="J72" s="24">
        <f t="shared" si="12"/>
        <v>73840.34</v>
      </c>
      <c r="K72" s="24"/>
      <c r="L72" s="24"/>
      <c r="M72" s="24"/>
      <c r="N72" s="24">
        <f t="shared" si="13"/>
        <v>0</v>
      </c>
      <c r="O72" s="24"/>
      <c r="P72" s="24"/>
      <c r="Q72" s="24"/>
      <c r="R72" s="26">
        <f t="shared" si="14"/>
        <v>0</v>
      </c>
      <c r="S72" s="25">
        <f t="shared" si="15"/>
        <v>200505.25</v>
      </c>
      <c r="T72" s="24">
        <v>941.62</v>
      </c>
      <c r="U72" s="24">
        <v>879.15</v>
      </c>
      <c r="V72" s="24">
        <v>1209.09</v>
      </c>
      <c r="W72" s="25">
        <f t="shared" si="16"/>
        <v>3029.86</v>
      </c>
      <c r="X72" s="24">
        <v>789.36</v>
      </c>
      <c r="Y72" s="24">
        <v>1229.76</v>
      </c>
      <c r="Z72" s="24"/>
      <c r="AA72" s="24">
        <f t="shared" si="17"/>
        <v>2019.12</v>
      </c>
      <c r="AB72" s="24"/>
      <c r="AC72" s="24"/>
      <c r="AD72" s="24"/>
      <c r="AE72" s="24">
        <f t="shared" si="18"/>
        <v>0</v>
      </c>
      <c r="AF72" s="24"/>
      <c r="AG72" s="24"/>
      <c r="AH72" s="24"/>
      <c r="AI72" s="24">
        <f t="shared" si="19"/>
        <v>0</v>
      </c>
      <c r="AJ72" s="25">
        <f t="shared" si="20"/>
        <v>5048.98</v>
      </c>
      <c r="AK72" s="28">
        <f t="shared" si="21"/>
        <v>205554.23</v>
      </c>
      <c r="AL72" s="29"/>
      <c r="AN72" s="30"/>
      <c r="AO72" s="30"/>
    </row>
    <row r="73" spans="1:41" ht="12.75">
      <c r="A73" s="51" t="s">
        <v>183</v>
      </c>
      <c r="B73" s="52" t="s">
        <v>184</v>
      </c>
      <c r="C73" s="24">
        <v>48443.36</v>
      </c>
      <c r="D73" s="24">
        <v>33678.56</v>
      </c>
      <c r="E73" s="24">
        <v>41283.05</v>
      </c>
      <c r="F73" s="25">
        <f t="shared" si="11"/>
        <v>123404.97</v>
      </c>
      <c r="G73" s="24">
        <v>32592.8</v>
      </c>
      <c r="H73" s="24">
        <v>39074.78</v>
      </c>
      <c r="I73" s="24"/>
      <c r="J73" s="24">
        <f t="shared" si="12"/>
        <v>71667.58</v>
      </c>
      <c r="K73" s="24"/>
      <c r="L73" s="24"/>
      <c r="M73" s="24"/>
      <c r="N73" s="24">
        <f t="shared" si="13"/>
        <v>0</v>
      </c>
      <c r="O73" s="24"/>
      <c r="P73" s="24"/>
      <c r="Q73" s="24"/>
      <c r="R73" s="26">
        <f t="shared" si="14"/>
        <v>0</v>
      </c>
      <c r="S73" s="25">
        <f t="shared" si="15"/>
        <v>195072.55</v>
      </c>
      <c r="T73" s="24">
        <v>820.7</v>
      </c>
      <c r="U73" s="24">
        <v>736.04</v>
      </c>
      <c r="V73" s="24">
        <v>924.34</v>
      </c>
      <c r="W73" s="25">
        <f t="shared" si="16"/>
        <v>2481.08</v>
      </c>
      <c r="X73" s="24">
        <v>835.83</v>
      </c>
      <c r="Y73" s="24">
        <v>969.45</v>
      </c>
      <c r="Z73" s="24"/>
      <c r="AA73" s="24">
        <f t="shared" si="17"/>
        <v>1805.28</v>
      </c>
      <c r="AB73" s="24"/>
      <c r="AC73" s="24"/>
      <c r="AD73" s="24"/>
      <c r="AE73" s="24">
        <f t="shared" si="18"/>
        <v>0</v>
      </c>
      <c r="AF73" s="24"/>
      <c r="AG73" s="24"/>
      <c r="AH73" s="24"/>
      <c r="AI73" s="24">
        <f t="shared" si="19"/>
        <v>0</v>
      </c>
      <c r="AJ73" s="25">
        <f t="shared" si="20"/>
        <v>4286.36</v>
      </c>
      <c r="AK73" s="28">
        <f t="shared" si="21"/>
        <v>199358.91</v>
      </c>
      <c r="AL73" s="29"/>
      <c r="AN73" s="30"/>
      <c r="AO73" s="30"/>
    </row>
    <row r="74" spans="1:41" ht="12.75">
      <c r="A74" s="51" t="s">
        <v>185</v>
      </c>
      <c r="B74" s="52" t="s">
        <v>186</v>
      </c>
      <c r="C74" s="24">
        <v>17797.21</v>
      </c>
      <c r="D74" s="24">
        <v>14919.24</v>
      </c>
      <c r="E74" s="24">
        <v>16759.57</v>
      </c>
      <c r="F74" s="25">
        <f t="shared" si="11"/>
        <v>49476.02</v>
      </c>
      <c r="G74" s="24">
        <v>14666.39</v>
      </c>
      <c r="H74" s="24">
        <v>11035.39</v>
      </c>
      <c r="I74" s="24"/>
      <c r="J74" s="24">
        <f t="shared" si="12"/>
        <v>25701.78</v>
      </c>
      <c r="K74" s="24"/>
      <c r="L74" s="24"/>
      <c r="M74" s="24"/>
      <c r="N74" s="24">
        <f t="shared" si="13"/>
        <v>0</v>
      </c>
      <c r="O74" s="24"/>
      <c r="P74" s="24"/>
      <c r="Q74" s="24"/>
      <c r="R74" s="26">
        <f t="shared" si="14"/>
        <v>0</v>
      </c>
      <c r="S74" s="25">
        <f t="shared" si="15"/>
        <v>75177.8</v>
      </c>
      <c r="T74" s="24">
        <v>120.93</v>
      </c>
      <c r="U74" s="24">
        <v>141.87</v>
      </c>
      <c r="V74" s="24">
        <v>226.16</v>
      </c>
      <c r="W74" s="25">
        <f t="shared" si="16"/>
        <v>488.96</v>
      </c>
      <c r="X74" s="24">
        <v>96.6</v>
      </c>
      <c r="Y74" s="24">
        <v>196.6</v>
      </c>
      <c r="Z74" s="24"/>
      <c r="AA74" s="24">
        <f t="shared" si="17"/>
        <v>293.2</v>
      </c>
      <c r="AB74" s="24"/>
      <c r="AC74" s="24"/>
      <c r="AD74" s="24"/>
      <c r="AE74" s="24">
        <f t="shared" si="18"/>
        <v>0</v>
      </c>
      <c r="AF74" s="24"/>
      <c r="AG74" s="24"/>
      <c r="AH74" s="24"/>
      <c r="AI74" s="24">
        <f t="shared" si="19"/>
        <v>0</v>
      </c>
      <c r="AJ74" s="25">
        <f t="shared" si="20"/>
        <v>782.16</v>
      </c>
      <c r="AK74" s="28">
        <f t="shared" si="21"/>
        <v>75959.96</v>
      </c>
      <c r="AL74" s="29"/>
      <c r="AN74" s="30"/>
      <c r="AO74" s="30"/>
    </row>
    <row r="75" spans="1:41" ht="12.75">
      <c r="A75" s="51" t="s">
        <v>187</v>
      </c>
      <c r="B75" s="52" t="s">
        <v>188</v>
      </c>
      <c r="C75" s="24">
        <v>46890.56</v>
      </c>
      <c r="D75" s="24">
        <v>42076.42</v>
      </c>
      <c r="E75" s="24">
        <v>48269.51</v>
      </c>
      <c r="F75" s="25">
        <f t="shared" si="11"/>
        <v>137236.49</v>
      </c>
      <c r="G75" s="24">
        <v>42842.24</v>
      </c>
      <c r="H75" s="24">
        <v>34210.79</v>
      </c>
      <c r="I75" s="24"/>
      <c r="J75" s="24">
        <f t="shared" si="12"/>
        <v>77053.03</v>
      </c>
      <c r="K75" s="24"/>
      <c r="L75" s="24"/>
      <c r="M75" s="24"/>
      <c r="N75" s="24">
        <f t="shared" si="13"/>
        <v>0</v>
      </c>
      <c r="O75" s="24"/>
      <c r="P75" s="24"/>
      <c r="Q75" s="24"/>
      <c r="R75" s="26">
        <f t="shared" si="14"/>
        <v>0</v>
      </c>
      <c r="S75" s="25">
        <f t="shared" si="15"/>
        <v>214289.52</v>
      </c>
      <c r="T75" s="24">
        <v>191.89</v>
      </c>
      <c r="U75" s="24">
        <v>202.16</v>
      </c>
      <c r="V75" s="24">
        <v>136.31</v>
      </c>
      <c r="W75" s="25">
        <f t="shared" si="16"/>
        <v>530.36</v>
      </c>
      <c r="X75" s="24">
        <v>148.08</v>
      </c>
      <c r="Y75" s="24">
        <v>66.03</v>
      </c>
      <c r="Z75" s="24"/>
      <c r="AA75" s="24">
        <f t="shared" si="17"/>
        <v>214.11</v>
      </c>
      <c r="AB75" s="24"/>
      <c r="AC75" s="24"/>
      <c r="AD75" s="24"/>
      <c r="AE75" s="24">
        <f t="shared" si="18"/>
        <v>0</v>
      </c>
      <c r="AF75" s="24"/>
      <c r="AG75" s="24"/>
      <c r="AH75" s="24"/>
      <c r="AI75" s="24">
        <f t="shared" si="19"/>
        <v>0</v>
      </c>
      <c r="AJ75" s="25">
        <f t="shared" si="20"/>
        <v>744.47</v>
      </c>
      <c r="AK75" s="28">
        <f t="shared" si="21"/>
        <v>215033.99</v>
      </c>
      <c r="AL75" s="29"/>
      <c r="AN75" s="30"/>
      <c r="AO75" s="30"/>
    </row>
    <row r="76" spans="1:41" ht="12.75">
      <c r="A76" s="51" t="s">
        <v>189</v>
      </c>
      <c r="B76" s="54" t="s">
        <v>190</v>
      </c>
      <c r="C76" s="24">
        <v>17386.05</v>
      </c>
      <c r="D76" s="24">
        <v>15977.2</v>
      </c>
      <c r="E76" s="24">
        <v>15527.55</v>
      </c>
      <c r="F76" s="25">
        <f t="shared" si="11"/>
        <v>48890.8</v>
      </c>
      <c r="G76" s="24">
        <v>15740.01</v>
      </c>
      <c r="H76" s="24">
        <v>13648</v>
      </c>
      <c r="I76" s="24"/>
      <c r="J76" s="24">
        <f t="shared" si="12"/>
        <v>29388.01</v>
      </c>
      <c r="K76" s="24"/>
      <c r="L76" s="24"/>
      <c r="M76" s="24"/>
      <c r="N76" s="24">
        <f t="shared" si="13"/>
        <v>0</v>
      </c>
      <c r="O76" s="24"/>
      <c r="P76" s="24"/>
      <c r="Q76" s="55"/>
      <c r="R76" s="26">
        <f t="shared" si="14"/>
        <v>0</v>
      </c>
      <c r="S76" s="25">
        <f t="shared" si="15"/>
        <v>78278.81</v>
      </c>
      <c r="T76" s="24">
        <v>1648.29</v>
      </c>
      <c r="U76" s="24">
        <v>1319.21</v>
      </c>
      <c r="V76" s="24">
        <v>979.69</v>
      </c>
      <c r="W76" s="25">
        <f t="shared" si="16"/>
        <v>3947.19</v>
      </c>
      <c r="X76" s="24">
        <v>1304.1</v>
      </c>
      <c r="Y76" s="24">
        <v>886.71</v>
      </c>
      <c r="Z76" s="24"/>
      <c r="AA76" s="24">
        <f t="shared" si="17"/>
        <v>2190.81</v>
      </c>
      <c r="AB76" s="24"/>
      <c r="AC76" s="24"/>
      <c r="AD76" s="24"/>
      <c r="AE76" s="24">
        <f t="shared" si="18"/>
        <v>0</v>
      </c>
      <c r="AF76" s="24"/>
      <c r="AG76" s="24"/>
      <c r="AH76" s="24"/>
      <c r="AI76" s="24">
        <f t="shared" si="19"/>
        <v>0</v>
      </c>
      <c r="AJ76" s="25">
        <f t="shared" si="20"/>
        <v>6138</v>
      </c>
      <c r="AK76" s="28">
        <f t="shared" si="21"/>
        <v>84416.81</v>
      </c>
      <c r="AL76" s="29"/>
      <c r="AN76" s="30"/>
      <c r="AO76" s="30"/>
    </row>
    <row r="77" spans="1:41" ht="12.75">
      <c r="A77" s="51" t="s">
        <v>191</v>
      </c>
      <c r="B77" s="54" t="s">
        <v>192</v>
      </c>
      <c r="C77" s="24">
        <v>26192.02</v>
      </c>
      <c r="D77" s="24">
        <v>31378.17</v>
      </c>
      <c r="E77" s="24">
        <v>26165.01</v>
      </c>
      <c r="F77" s="25">
        <f t="shared" si="11"/>
        <v>83735.2</v>
      </c>
      <c r="G77" s="24">
        <v>26307.83</v>
      </c>
      <c r="H77" s="24">
        <v>25886.31</v>
      </c>
      <c r="I77" s="24"/>
      <c r="J77" s="24">
        <f t="shared" si="12"/>
        <v>52194.14</v>
      </c>
      <c r="K77" s="24"/>
      <c r="L77" s="24"/>
      <c r="M77" s="24"/>
      <c r="N77" s="24">
        <f t="shared" si="13"/>
        <v>0</v>
      </c>
      <c r="O77" s="24"/>
      <c r="P77" s="24"/>
      <c r="Q77" s="55"/>
      <c r="R77" s="26">
        <f t="shared" si="14"/>
        <v>0</v>
      </c>
      <c r="S77" s="25">
        <f t="shared" si="15"/>
        <v>135929.34</v>
      </c>
      <c r="T77" s="24">
        <v>2102.78</v>
      </c>
      <c r="U77" s="24">
        <v>2539.07</v>
      </c>
      <c r="V77" s="24">
        <v>2338.3</v>
      </c>
      <c r="W77" s="25">
        <f t="shared" si="16"/>
        <v>6980.15</v>
      </c>
      <c r="X77" s="24">
        <v>2155.34</v>
      </c>
      <c r="Y77" s="24">
        <v>2085.61</v>
      </c>
      <c r="Z77" s="24"/>
      <c r="AA77" s="24">
        <f t="shared" si="17"/>
        <v>4240.95</v>
      </c>
      <c r="AB77" s="24"/>
      <c r="AC77" s="24"/>
      <c r="AD77" s="24"/>
      <c r="AE77" s="24">
        <f t="shared" si="18"/>
        <v>0</v>
      </c>
      <c r="AF77" s="24"/>
      <c r="AG77" s="24"/>
      <c r="AH77" s="24"/>
      <c r="AI77" s="24">
        <f t="shared" si="19"/>
        <v>0</v>
      </c>
      <c r="AJ77" s="25">
        <f t="shared" si="20"/>
        <v>11221.1</v>
      </c>
      <c r="AK77" s="28">
        <f t="shared" si="21"/>
        <v>147150.44</v>
      </c>
      <c r="AL77" s="29"/>
      <c r="AN77" s="30"/>
      <c r="AO77" s="30"/>
    </row>
    <row r="78" spans="1:41" ht="12.75">
      <c r="A78" s="51" t="s">
        <v>193</v>
      </c>
      <c r="B78" s="54" t="s">
        <v>194</v>
      </c>
      <c r="C78" s="24">
        <v>6927.27</v>
      </c>
      <c r="D78" s="24">
        <v>7646.9</v>
      </c>
      <c r="E78" s="24">
        <v>6499.94</v>
      </c>
      <c r="F78" s="25">
        <f t="shared" si="11"/>
        <v>21074.11</v>
      </c>
      <c r="G78" s="24">
        <v>4364.12</v>
      </c>
      <c r="H78" s="24">
        <v>6533.42</v>
      </c>
      <c r="I78" s="24"/>
      <c r="J78" s="24">
        <f t="shared" si="12"/>
        <v>10897.54</v>
      </c>
      <c r="K78" s="24"/>
      <c r="L78" s="24"/>
      <c r="M78" s="24"/>
      <c r="N78" s="24">
        <f t="shared" si="13"/>
        <v>0</v>
      </c>
      <c r="O78" s="24"/>
      <c r="P78" s="24"/>
      <c r="Q78" s="55"/>
      <c r="R78" s="26">
        <f t="shared" si="14"/>
        <v>0</v>
      </c>
      <c r="S78" s="25">
        <f t="shared" si="15"/>
        <v>31971.65</v>
      </c>
      <c r="T78" s="24">
        <v>583.61</v>
      </c>
      <c r="U78" s="24">
        <v>409.69</v>
      </c>
      <c r="V78" s="24">
        <v>463.35</v>
      </c>
      <c r="W78" s="25">
        <f t="shared" si="16"/>
        <v>1456.65</v>
      </c>
      <c r="X78" s="24">
        <v>412.06</v>
      </c>
      <c r="Y78" s="24">
        <v>354.66</v>
      </c>
      <c r="Z78" s="24"/>
      <c r="AA78" s="24">
        <f t="shared" si="17"/>
        <v>766.72</v>
      </c>
      <c r="AB78" s="24"/>
      <c r="AC78" s="24"/>
      <c r="AD78" s="24"/>
      <c r="AE78" s="24">
        <f t="shared" si="18"/>
        <v>0</v>
      </c>
      <c r="AF78" s="24"/>
      <c r="AG78" s="24"/>
      <c r="AH78" s="24"/>
      <c r="AI78" s="24">
        <f t="shared" si="19"/>
        <v>0</v>
      </c>
      <c r="AJ78" s="25">
        <f t="shared" si="20"/>
        <v>2223.37</v>
      </c>
      <c r="AK78" s="28">
        <f t="shared" si="21"/>
        <v>34195.02</v>
      </c>
      <c r="AL78" s="29"/>
      <c r="AN78" s="30"/>
      <c r="AO78" s="30"/>
    </row>
    <row r="79" spans="1:41" ht="12.75">
      <c r="A79" s="51" t="s">
        <v>195</v>
      </c>
      <c r="B79" s="54" t="s">
        <v>196</v>
      </c>
      <c r="C79" s="24">
        <v>21944.93</v>
      </c>
      <c r="D79" s="24">
        <v>21138.19</v>
      </c>
      <c r="E79" s="24">
        <v>23825.63</v>
      </c>
      <c r="F79" s="25">
        <f t="shared" si="11"/>
        <v>66908.75</v>
      </c>
      <c r="G79" s="24">
        <v>17816.42</v>
      </c>
      <c r="H79" s="24">
        <v>20426.17</v>
      </c>
      <c r="I79" s="24"/>
      <c r="J79" s="24">
        <f t="shared" si="12"/>
        <v>38242.59</v>
      </c>
      <c r="K79" s="24"/>
      <c r="L79" s="24"/>
      <c r="M79" s="24"/>
      <c r="N79" s="24">
        <f t="shared" si="13"/>
        <v>0</v>
      </c>
      <c r="O79" s="24"/>
      <c r="P79" s="24"/>
      <c r="Q79" s="55"/>
      <c r="R79" s="26">
        <f t="shared" si="14"/>
        <v>0</v>
      </c>
      <c r="S79" s="25">
        <f t="shared" si="15"/>
        <v>105151.34</v>
      </c>
      <c r="T79" s="24">
        <v>1559.15</v>
      </c>
      <c r="U79" s="24">
        <v>1489.51</v>
      </c>
      <c r="V79" s="24">
        <v>1491.1</v>
      </c>
      <c r="W79" s="25">
        <f t="shared" si="16"/>
        <v>4539.76</v>
      </c>
      <c r="X79" s="24">
        <v>1371.1</v>
      </c>
      <c r="Y79" s="24">
        <v>1613.14</v>
      </c>
      <c r="Z79" s="24"/>
      <c r="AA79" s="24">
        <f t="shared" si="17"/>
        <v>2984.24</v>
      </c>
      <c r="AB79" s="24"/>
      <c r="AC79" s="24"/>
      <c r="AD79" s="24"/>
      <c r="AE79" s="24">
        <f t="shared" si="18"/>
        <v>0</v>
      </c>
      <c r="AF79" s="24"/>
      <c r="AG79" s="24"/>
      <c r="AH79" s="24"/>
      <c r="AI79" s="24">
        <f t="shared" si="19"/>
        <v>0</v>
      </c>
      <c r="AJ79" s="25">
        <f t="shared" si="20"/>
        <v>7524</v>
      </c>
      <c r="AK79" s="28">
        <f t="shared" si="21"/>
        <v>112675.34</v>
      </c>
      <c r="AL79" s="29"/>
      <c r="AN79" s="30"/>
      <c r="AO79" s="30"/>
    </row>
    <row r="80" spans="1:41" ht="12.75">
      <c r="A80" s="51" t="s">
        <v>197</v>
      </c>
      <c r="B80" s="54" t="s">
        <v>198</v>
      </c>
      <c r="C80" s="24">
        <v>12098.64</v>
      </c>
      <c r="D80" s="24">
        <v>9623.95</v>
      </c>
      <c r="E80" s="24">
        <v>13801.62</v>
      </c>
      <c r="F80" s="25">
        <f t="shared" si="11"/>
        <v>35524.21</v>
      </c>
      <c r="G80" s="24">
        <v>8773.18</v>
      </c>
      <c r="H80" s="24">
        <v>8439.54</v>
      </c>
      <c r="I80" s="24"/>
      <c r="J80" s="24">
        <f t="shared" si="12"/>
        <v>17212.72</v>
      </c>
      <c r="K80" s="24"/>
      <c r="L80" s="24"/>
      <c r="M80" s="24"/>
      <c r="N80" s="24">
        <f t="shared" si="13"/>
        <v>0</v>
      </c>
      <c r="O80" s="24"/>
      <c r="P80" s="24"/>
      <c r="Q80" s="55"/>
      <c r="R80" s="26">
        <f t="shared" si="14"/>
        <v>0</v>
      </c>
      <c r="S80" s="25">
        <f t="shared" si="15"/>
        <v>52736.93</v>
      </c>
      <c r="T80" s="24">
        <v>422.76</v>
      </c>
      <c r="U80" s="24">
        <v>503.62</v>
      </c>
      <c r="V80" s="24">
        <v>305.46</v>
      </c>
      <c r="W80" s="25">
        <f t="shared" si="16"/>
        <v>1231.84</v>
      </c>
      <c r="X80" s="24">
        <v>249.53</v>
      </c>
      <c r="Y80" s="24">
        <v>342.51</v>
      </c>
      <c r="Z80" s="24"/>
      <c r="AA80" s="24">
        <f t="shared" si="17"/>
        <v>592.04</v>
      </c>
      <c r="AB80" s="24"/>
      <c r="AC80" s="24"/>
      <c r="AD80" s="24"/>
      <c r="AE80" s="24">
        <f t="shared" si="18"/>
        <v>0</v>
      </c>
      <c r="AF80" s="24"/>
      <c r="AG80" s="24"/>
      <c r="AH80" s="24"/>
      <c r="AI80" s="24">
        <f t="shared" si="19"/>
        <v>0</v>
      </c>
      <c r="AJ80" s="25">
        <f t="shared" si="20"/>
        <v>1823.88</v>
      </c>
      <c r="AK80" s="28">
        <f t="shared" si="21"/>
        <v>54560.81</v>
      </c>
      <c r="AL80" s="29"/>
      <c r="AN80" s="30"/>
      <c r="AO80" s="30"/>
    </row>
    <row r="81" spans="1:41" ht="12.75">
      <c r="A81" s="51" t="s">
        <v>199</v>
      </c>
      <c r="B81" s="54" t="s">
        <v>200</v>
      </c>
      <c r="C81" s="24">
        <v>40416.87</v>
      </c>
      <c r="D81" s="24">
        <v>46991.88</v>
      </c>
      <c r="E81" s="24">
        <v>49551.62</v>
      </c>
      <c r="F81" s="25">
        <f t="shared" si="11"/>
        <v>136960.37</v>
      </c>
      <c r="G81" s="24">
        <v>40059.51</v>
      </c>
      <c r="H81" s="24">
        <v>42984.26</v>
      </c>
      <c r="I81" s="24"/>
      <c r="J81" s="24">
        <f t="shared" si="12"/>
        <v>83043.77</v>
      </c>
      <c r="K81" s="24"/>
      <c r="L81" s="24"/>
      <c r="M81" s="24"/>
      <c r="N81" s="24">
        <f t="shared" si="13"/>
        <v>0</v>
      </c>
      <c r="O81" s="24"/>
      <c r="P81" s="24"/>
      <c r="Q81" s="55"/>
      <c r="R81" s="26">
        <f t="shared" si="14"/>
        <v>0</v>
      </c>
      <c r="S81" s="25">
        <f t="shared" si="15"/>
        <v>220004.14</v>
      </c>
      <c r="T81" s="24">
        <v>3287.37</v>
      </c>
      <c r="U81" s="24">
        <v>3832.18</v>
      </c>
      <c r="V81" s="24">
        <v>3987.6</v>
      </c>
      <c r="W81" s="25">
        <f t="shared" si="16"/>
        <v>11107.15</v>
      </c>
      <c r="X81" s="24">
        <v>3639.86</v>
      </c>
      <c r="Y81" s="24">
        <v>3356.75</v>
      </c>
      <c r="Z81" s="24"/>
      <c r="AA81" s="24">
        <f t="shared" si="17"/>
        <v>6996.61</v>
      </c>
      <c r="AB81" s="24"/>
      <c r="AC81" s="24"/>
      <c r="AD81" s="24"/>
      <c r="AE81" s="24">
        <f t="shared" si="18"/>
        <v>0</v>
      </c>
      <c r="AF81" s="24"/>
      <c r="AG81" s="24"/>
      <c r="AH81" s="24"/>
      <c r="AI81" s="24">
        <f t="shared" si="19"/>
        <v>0</v>
      </c>
      <c r="AJ81" s="25">
        <f t="shared" si="20"/>
        <v>18103.76</v>
      </c>
      <c r="AK81" s="28">
        <f t="shared" si="21"/>
        <v>238107.9</v>
      </c>
      <c r="AL81" s="29"/>
      <c r="AN81" s="30"/>
      <c r="AO81" s="30"/>
    </row>
    <row r="82" spans="1:41" ht="12.75">
      <c r="A82" s="51" t="s">
        <v>201</v>
      </c>
      <c r="B82" s="54" t="s">
        <v>202</v>
      </c>
      <c r="C82" s="24">
        <v>3130.88</v>
      </c>
      <c r="D82" s="24">
        <v>5014.69</v>
      </c>
      <c r="E82" s="24">
        <v>6076.28</v>
      </c>
      <c r="F82" s="25">
        <f t="shared" si="11"/>
        <v>14221.85</v>
      </c>
      <c r="G82" s="24">
        <v>4260.77</v>
      </c>
      <c r="H82" s="24">
        <v>1776.23</v>
      </c>
      <c r="I82" s="24"/>
      <c r="J82" s="24">
        <f t="shared" si="12"/>
        <v>6037</v>
      </c>
      <c r="K82" s="24"/>
      <c r="L82" s="24"/>
      <c r="M82" s="24"/>
      <c r="N82" s="24">
        <f t="shared" si="13"/>
        <v>0</v>
      </c>
      <c r="O82" s="24"/>
      <c r="P82" s="24"/>
      <c r="Q82" s="55"/>
      <c r="R82" s="26">
        <f t="shared" si="14"/>
        <v>0</v>
      </c>
      <c r="S82" s="25">
        <f t="shared" si="15"/>
        <v>20258.85</v>
      </c>
      <c r="T82" s="24">
        <v>87.07</v>
      </c>
      <c r="U82" s="24">
        <v>0</v>
      </c>
      <c r="V82" s="24">
        <v>31.27</v>
      </c>
      <c r="W82" s="25">
        <f t="shared" si="16"/>
        <v>118.34</v>
      </c>
      <c r="X82" s="24">
        <v>71.06</v>
      </c>
      <c r="Y82" s="24">
        <v>57.69</v>
      </c>
      <c r="Z82" s="24"/>
      <c r="AA82" s="24">
        <f t="shared" si="17"/>
        <v>128.75</v>
      </c>
      <c r="AB82" s="24"/>
      <c r="AC82" s="24"/>
      <c r="AD82" s="24"/>
      <c r="AE82" s="24">
        <f t="shared" si="18"/>
        <v>0</v>
      </c>
      <c r="AF82" s="24"/>
      <c r="AG82" s="24"/>
      <c r="AH82" s="24"/>
      <c r="AI82" s="24">
        <f t="shared" si="19"/>
        <v>0</v>
      </c>
      <c r="AJ82" s="25">
        <f t="shared" si="20"/>
        <v>247.09</v>
      </c>
      <c r="AK82" s="28">
        <f t="shared" si="21"/>
        <v>20505.94</v>
      </c>
      <c r="AL82" s="29"/>
      <c r="AN82" s="30"/>
      <c r="AO82" s="30"/>
    </row>
    <row r="83" spans="1:41" ht="12.75">
      <c r="A83" s="51" t="s">
        <v>203</v>
      </c>
      <c r="B83" s="54" t="s">
        <v>204</v>
      </c>
      <c r="C83" s="24">
        <v>15603.83</v>
      </c>
      <c r="D83" s="24">
        <v>17073.18</v>
      </c>
      <c r="E83" s="24">
        <v>19357.09</v>
      </c>
      <c r="F83" s="25">
        <f t="shared" si="11"/>
        <v>52034.1</v>
      </c>
      <c r="G83" s="24">
        <v>16982.3</v>
      </c>
      <c r="H83" s="24">
        <v>14172.72</v>
      </c>
      <c r="I83" s="24"/>
      <c r="J83" s="24">
        <f t="shared" si="12"/>
        <v>31155.02</v>
      </c>
      <c r="K83" s="24"/>
      <c r="L83" s="24"/>
      <c r="M83" s="24"/>
      <c r="N83" s="24">
        <f t="shared" si="13"/>
        <v>0</v>
      </c>
      <c r="O83" s="24"/>
      <c r="P83" s="24"/>
      <c r="Q83" s="55"/>
      <c r="R83" s="26">
        <f t="shared" si="14"/>
        <v>0</v>
      </c>
      <c r="S83" s="25">
        <f t="shared" si="15"/>
        <v>83189.12</v>
      </c>
      <c r="T83" s="24">
        <v>32.8</v>
      </c>
      <c r="U83" s="24">
        <v>0</v>
      </c>
      <c r="V83" s="24">
        <v>0</v>
      </c>
      <c r="W83" s="25">
        <f>ROUND(T83+U83+V83,2)</f>
        <v>32.8</v>
      </c>
      <c r="X83" s="24">
        <v>118.97</v>
      </c>
      <c r="Y83" s="24">
        <v>12.98</v>
      </c>
      <c r="Z83" s="24"/>
      <c r="AA83" s="24">
        <f t="shared" si="17"/>
        <v>131.95</v>
      </c>
      <c r="AB83" s="24"/>
      <c r="AC83" s="24"/>
      <c r="AD83" s="24"/>
      <c r="AE83" s="24">
        <f t="shared" si="18"/>
        <v>0</v>
      </c>
      <c r="AF83" s="24"/>
      <c r="AG83" s="24"/>
      <c r="AH83" s="24"/>
      <c r="AI83" s="24">
        <f t="shared" si="19"/>
        <v>0</v>
      </c>
      <c r="AJ83" s="25">
        <f t="shared" si="20"/>
        <v>164.75</v>
      </c>
      <c r="AK83" s="28">
        <f t="shared" si="21"/>
        <v>83353.87</v>
      </c>
      <c r="AL83" s="29"/>
      <c r="AN83" s="30"/>
      <c r="AO83" s="30"/>
    </row>
    <row r="84" spans="1:41" ht="12.75">
      <c r="A84" s="51" t="s">
        <v>205</v>
      </c>
      <c r="B84" s="54" t="s">
        <v>206</v>
      </c>
      <c r="C84" s="24">
        <v>8997.73</v>
      </c>
      <c r="D84" s="24">
        <v>11049</v>
      </c>
      <c r="E84" s="24">
        <v>10362.82</v>
      </c>
      <c r="F84" s="25">
        <f t="shared" si="11"/>
        <v>30409.55</v>
      </c>
      <c r="G84" s="24">
        <v>13187.45</v>
      </c>
      <c r="H84" s="24">
        <v>8873.34</v>
      </c>
      <c r="I84" s="24"/>
      <c r="J84" s="24">
        <f t="shared" si="12"/>
        <v>22060.79</v>
      </c>
      <c r="K84" s="24"/>
      <c r="L84" s="24"/>
      <c r="M84" s="24"/>
      <c r="N84" s="24">
        <f t="shared" si="13"/>
        <v>0</v>
      </c>
      <c r="O84" s="24"/>
      <c r="P84" s="24"/>
      <c r="Q84" s="55"/>
      <c r="R84" s="26">
        <f t="shared" si="14"/>
        <v>0</v>
      </c>
      <c r="S84" s="25">
        <f>ROUND(F84+J84+N84+R84,2)</f>
        <v>52470.34</v>
      </c>
      <c r="T84" s="24">
        <v>36.67</v>
      </c>
      <c r="U84" s="24">
        <v>0</v>
      </c>
      <c r="V84" s="24">
        <v>185.57</v>
      </c>
      <c r="W84" s="25">
        <f>ROUND(T84+U84+V84,2)</f>
        <v>222.24</v>
      </c>
      <c r="X84" s="24">
        <v>34.09</v>
      </c>
      <c r="Y84" s="24">
        <v>0</v>
      </c>
      <c r="Z84" s="24"/>
      <c r="AA84" s="24">
        <f t="shared" si="17"/>
        <v>34.09</v>
      </c>
      <c r="AB84" s="24"/>
      <c r="AC84" s="24"/>
      <c r="AD84" s="24"/>
      <c r="AE84" s="24">
        <f t="shared" si="18"/>
        <v>0</v>
      </c>
      <c r="AF84" s="24"/>
      <c r="AG84" s="24"/>
      <c r="AH84" s="24"/>
      <c r="AI84" s="24">
        <f t="shared" si="19"/>
        <v>0</v>
      </c>
      <c r="AJ84" s="25">
        <f t="shared" si="20"/>
        <v>256.33</v>
      </c>
      <c r="AK84" s="28">
        <f>ROUND(S84+AJ84,2)</f>
        <v>52726.67</v>
      </c>
      <c r="AL84" s="29"/>
      <c r="AN84" s="30"/>
      <c r="AO84" s="30"/>
    </row>
    <row r="85" spans="1:41" s="44" customFormat="1" ht="12.75">
      <c r="A85" s="51" t="s">
        <v>207</v>
      </c>
      <c r="B85" s="56" t="s">
        <v>208</v>
      </c>
      <c r="C85" s="24">
        <v>18117.12</v>
      </c>
      <c r="D85" s="24">
        <v>20912.65</v>
      </c>
      <c r="E85" s="24">
        <v>19957.24</v>
      </c>
      <c r="F85" s="25">
        <f t="shared" si="11"/>
        <v>58987.01</v>
      </c>
      <c r="G85" s="24">
        <v>16831.57</v>
      </c>
      <c r="H85" s="24">
        <v>16223.78</v>
      </c>
      <c r="I85" s="24"/>
      <c r="J85" s="24">
        <f t="shared" si="12"/>
        <v>33055.35</v>
      </c>
      <c r="K85" s="24"/>
      <c r="L85" s="24"/>
      <c r="M85" s="24"/>
      <c r="N85" s="24">
        <f t="shared" si="13"/>
        <v>0</v>
      </c>
      <c r="O85" s="24"/>
      <c r="P85" s="24"/>
      <c r="Q85" s="55"/>
      <c r="R85" s="26">
        <f t="shared" si="14"/>
        <v>0</v>
      </c>
      <c r="S85" s="25">
        <f aca="true" t="shared" si="22" ref="S85:S94">ROUND(F85+J85+N85+R85,2)</f>
        <v>92042.36</v>
      </c>
      <c r="T85" s="24">
        <v>274.45</v>
      </c>
      <c r="U85" s="24">
        <v>294.07</v>
      </c>
      <c r="V85" s="24">
        <v>287.77</v>
      </c>
      <c r="W85" s="25">
        <f aca="true" t="shared" si="23" ref="W85:W90">ROUND(T85+U85+V85,2)</f>
        <v>856.29</v>
      </c>
      <c r="X85" s="24">
        <v>248.94</v>
      </c>
      <c r="Y85" s="24">
        <v>419.39</v>
      </c>
      <c r="Z85" s="24"/>
      <c r="AA85" s="24">
        <f t="shared" si="17"/>
        <v>668.33</v>
      </c>
      <c r="AB85" s="24"/>
      <c r="AC85" s="24"/>
      <c r="AD85" s="24"/>
      <c r="AE85" s="24">
        <f t="shared" si="18"/>
        <v>0</v>
      </c>
      <c r="AF85" s="24"/>
      <c r="AG85" s="24"/>
      <c r="AH85" s="24"/>
      <c r="AI85" s="24">
        <f t="shared" si="19"/>
        <v>0</v>
      </c>
      <c r="AJ85" s="25">
        <f t="shared" si="20"/>
        <v>1524.62</v>
      </c>
      <c r="AK85" s="28">
        <f aca="true" t="shared" si="24" ref="AK85:AK90">ROUND(S85+AJ85,2)</f>
        <v>93566.98</v>
      </c>
      <c r="AL85" s="43"/>
      <c r="AN85" s="45"/>
      <c r="AO85" s="45"/>
    </row>
    <row r="86" spans="1:41" s="44" customFormat="1" ht="12.75">
      <c r="A86" s="51" t="s">
        <v>209</v>
      </c>
      <c r="B86" s="56" t="s">
        <v>210</v>
      </c>
      <c r="C86" s="24">
        <v>11059.1</v>
      </c>
      <c r="D86" s="24">
        <v>10698.82</v>
      </c>
      <c r="E86" s="24">
        <v>14394.8</v>
      </c>
      <c r="F86" s="25">
        <f t="shared" si="11"/>
        <v>36152.72</v>
      </c>
      <c r="G86" s="24">
        <v>12199.9</v>
      </c>
      <c r="H86" s="24">
        <v>12876.02</v>
      </c>
      <c r="I86" s="24"/>
      <c r="J86" s="24">
        <f t="shared" si="12"/>
        <v>25075.92</v>
      </c>
      <c r="K86" s="24"/>
      <c r="L86" s="24"/>
      <c r="M86" s="24"/>
      <c r="N86" s="24">
        <f t="shared" si="13"/>
        <v>0</v>
      </c>
      <c r="O86" s="24"/>
      <c r="P86" s="24"/>
      <c r="Q86" s="55"/>
      <c r="R86" s="26">
        <f t="shared" si="14"/>
        <v>0</v>
      </c>
      <c r="S86" s="25">
        <f t="shared" si="22"/>
        <v>61228.64</v>
      </c>
      <c r="T86" s="24">
        <v>86.33</v>
      </c>
      <c r="U86" s="24">
        <v>166.89</v>
      </c>
      <c r="V86" s="24">
        <v>166.89</v>
      </c>
      <c r="W86" s="25">
        <f t="shared" si="23"/>
        <v>420.11</v>
      </c>
      <c r="X86" s="24">
        <v>184.17</v>
      </c>
      <c r="Y86" s="24">
        <v>0</v>
      </c>
      <c r="Z86" s="24"/>
      <c r="AA86" s="24">
        <f t="shared" si="17"/>
        <v>184.17</v>
      </c>
      <c r="AB86" s="24"/>
      <c r="AC86" s="24"/>
      <c r="AD86" s="24"/>
      <c r="AE86" s="24">
        <f t="shared" si="18"/>
        <v>0</v>
      </c>
      <c r="AF86" s="24"/>
      <c r="AG86" s="24"/>
      <c r="AH86" s="24"/>
      <c r="AI86" s="24">
        <f t="shared" si="19"/>
        <v>0</v>
      </c>
      <c r="AJ86" s="25">
        <f t="shared" si="20"/>
        <v>604.28</v>
      </c>
      <c r="AK86" s="28">
        <f t="shared" si="24"/>
        <v>61832.92</v>
      </c>
      <c r="AL86" s="43"/>
      <c r="AN86" s="45"/>
      <c r="AO86" s="45"/>
    </row>
    <row r="87" spans="1:41" s="44" customFormat="1" ht="24">
      <c r="A87" s="51" t="s">
        <v>211</v>
      </c>
      <c r="B87" s="56" t="s">
        <v>212</v>
      </c>
      <c r="C87" s="24">
        <v>24622.57</v>
      </c>
      <c r="D87" s="24">
        <v>17431.43</v>
      </c>
      <c r="E87" s="24">
        <v>10343.11</v>
      </c>
      <c r="F87" s="25">
        <f t="shared" si="11"/>
        <v>52397.11</v>
      </c>
      <c r="G87" s="24">
        <v>30848.59</v>
      </c>
      <c r="H87" s="24">
        <v>26204.27</v>
      </c>
      <c r="I87" s="24"/>
      <c r="J87" s="24">
        <f t="shared" si="12"/>
        <v>57052.86</v>
      </c>
      <c r="K87" s="24"/>
      <c r="L87" s="24"/>
      <c r="M87" s="24"/>
      <c r="N87" s="24">
        <f t="shared" si="13"/>
        <v>0</v>
      </c>
      <c r="O87" s="24"/>
      <c r="P87" s="24"/>
      <c r="Q87" s="55"/>
      <c r="R87" s="26">
        <f t="shared" si="14"/>
        <v>0</v>
      </c>
      <c r="S87" s="25">
        <f t="shared" si="22"/>
        <v>109449.97</v>
      </c>
      <c r="T87" s="24">
        <v>184.78</v>
      </c>
      <c r="U87" s="24">
        <v>207.25</v>
      </c>
      <c r="V87" s="24">
        <v>323.3</v>
      </c>
      <c r="W87" s="25">
        <f t="shared" si="23"/>
        <v>715.33</v>
      </c>
      <c r="X87" s="24">
        <v>463.42</v>
      </c>
      <c r="Y87" s="24">
        <v>228.8</v>
      </c>
      <c r="Z87" s="24"/>
      <c r="AA87" s="24">
        <f t="shared" si="17"/>
        <v>692.22</v>
      </c>
      <c r="AB87" s="24"/>
      <c r="AC87" s="24"/>
      <c r="AD87" s="24"/>
      <c r="AE87" s="24">
        <f t="shared" si="18"/>
        <v>0</v>
      </c>
      <c r="AF87" s="38"/>
      <c r="AG87" s="24"/>
      <c r="AH87" s="38"/>
      <c r="AI87" s="24">
        <f t="shared" si="19"/>
        <v>0</v>
      </c>
      <c r="AJ87" s="25">
        <f t="shared" si="20"/>
        <v>1407.55</v>
      </c>
      <c r="AK87" s="28">
        <f t="shared" si="24"/>
        <v>110857.52</v>
      </c>
      <c r="AL87" s="43"/>
      <c r="AN87" s="45"/>
      <c r="AO87" s="45"/>
    </row>
    <row r="88" spans="1:41" s="44" customFormat="1" ht="12.75">
      <c r="A88" s="51" t="s">
        <v>213</v>
      </c>
      <c r="B88" s="57" t="s">
        <v>214</v>
      </c>
      <c r="C88" s="24">
        <v>1008.43</v>
      </c>
      <c r="D88" s="24">
        <v>1094.96</v>
      </c>
      <c r="E88" s="24">
        <v>1814.45</v>
      </c>
      <c r="F88" s="25">
        <f t="shared" si="11"/>
        <v>3917.84</v>
      </c>
      <c r="G88" s="24">
        <v>1575.79</v>
      </c>
      <c r="H88" s="24">
        <v>1189.44</v>
      </c>
      <c r="I88" s="24"/>
      <c r="J88" s="24">
        <f t="shared" si="12"/>
        <v>2765.23</v>
      </c>
      <c r="K88" s="24"/>
      <c r="L88" s="24"/>
      <c r="M88" s="24"/>
      <c r="N88" s="24">
        <f t="shared" si="13"/>
        <v>0</v>
      </c>
      <c r="O88" s="24"/>
      <c r="P88" s="24"/>
      <c r="Q88" s="55"/>
      <c r="R88" s="26">
        <f t="shared" si="14"/>
        <v>0</v>
      </c>
      <c r="S88" s="25">
        <f t="shared" si="22"/>
        <v>6683.07</v>
      </c>
      <c r="T88" s="24">
        <v>60.2</v>
      </c>
      <c r="U88" s="24">
        <v>0</v>
      </c>
      <c r="V88" s="24">
        <v>120.4</v>
      </c>
      <c r="W88" s="25">
        <f t="shared" si="23"/>
        <v>180.6</v>
      </c>
      <c r="X88" s="24">
        <v>60.03</v>
      </c>
      <c r="Y88" s="24">
        <v>60.03</v>
      </c>
      <c r="Z88" s="24"/>
      <c r="AA88" s="24">
        <f t="shared" si="17"/>
        <v>120.06</v>
      </c>
      <c r="AB88" s="24"/>
      <c r="AC88" s="24"/>
      <c r="AD88" s="24"/>
      <c r="AE88" s="24">
        <f t="shared" si="18"/>
        <v>0</v>
      </c>
      <c r="AF88" s="24"/>
      <c r="AG88" s="24"/>
      <c r="AH88" s="24"/>
      <c r="AI88" s="24">
        <f t="shared" si="19"/>
        <v>0</v>
      </c>
      <c r="AJ88" s="25">
        <f t="shared" si="20"/>
        <v>300.66</v>
      </c>
      <c r="AK88" s="28">
        <f t="shared" si="24"/>
        <v>6983.73</v>
      </c>
      <c r="AL88" s="43"/>
      <c r="AN88" s="45"/>
      <c r="AO88" s="45"/>
    </row>
    <row r="89" spans="1:41" s="44" customFormat="1" ht="12.75">
      <c r="A89" s="51" t="s">
        <v>215</v>
      </c>
      <c r="B89" s="56" t="s">
        <v>216</v>
      </c>
      <c r="C89" s="24">
        <v>0</v>
      </c>
      <c r="D89" s="24">
        <v>0</v>
      </c>
      <c r="E89" s="24">
        <v>0</v>
      </c>
      <c r="F89" s="25">
        <f t="shared" si="11"/>
        <v>0</v>
      </c>
      <c r="G89" s="24">
        <v>0</v>
      </c>
      <c r="H89" s="24">
        <v>0</v>
      </c>
      <c r="I89" s="24"/>
      <c r="J89" s="24">
        <f t="shared" si="12"/>
        <v>0</v>
      </c>
      <c r="K89" s="24"/>
      <c r="L89" s="24"/>
      <c r="M89" s="24"/>
      <c r="N89" s="24">
        <f t="shared" si="13"/>
        <v>0</v>
      </c>
      <c r="O89" s="24"/>
      <c r="P89" s="24"/>
      <c r="Q89" s="55"/>
      <c r="R89" s="26">
        <f t="shared" si="14"/>
        <v>0</v>
      </c>
      <c r="S89" s="25">
        <f t="shared" si="22"/>
        <v>0</v>
      </c>
      <c r="T89" s="24">
        <v>0</v>
      </c>
      <c r="U89" s="24">
        <v>0</v>
      </c>
      <c r="V89" s="24">
        <v>0</v>
      </c>
      <c r="W89" s="25">
        <f t="shared" si="23"/>
        <v>0</v>
      </c>
      <c r="X89" s="24">
        <v>0</v>
      </c>
      <c r="Y89" s="24">
        <v>0</v>
      </c>
      <c r="Z89" s="24"/>
      <c r="AA89" s="24">
        <f t="shared" si="17"/>
        <v>0</v>
      </c>
      <c r="AB89" s="24"/>
      <c r="AC89" s="24"/>
      <c r="AD89" s="24"/>
      <c r="AE89" s="24">
        <f t="shared" si="18"/>
        <v>0</v>
      </c>
      <c r="AF89" s="24"/>
      <c r="AG89" s="24"/>
      <c r="AH89" s="24"/>
      <c r="AI89" s="24">
        <f t="shared" si="19"/>
        <v>0</v>
      </c>
      <c r="AJ89" s="25">
        <f t="shared" si="20"/>
        <v>0</v>
      </c>
      <c r="AK89" s="28">
        <f t="shared" si="24"/>
        <v>0</v>
      </c>
      <c r="AL89" s="43"/>
      <c r="AN89" s="45"/>
      <c r="AO89" s="45"/>
    </row>
    <row r="90" spans="1:41" s="44" customFormat="1" ht="12.75">
      <c r="A90" s="51" t="s">
        <v>217</v>
      </c>
      <c r="B90" s="57" t="s">
        <v>218</v>
      </c>
      <c r="C90" s="24">
        <v>12571.54</v>
      </c>
      <c r="D90" s="24">
        <v>18167.56</v>
      </c>
      <c r="E90" s="24">
        <v>13826.14</v>
      </c>
      <c r="F90" s="25">
        <f t="shared" si="11"/>
        <v>44565.24</v>
      </c>
      <c r="G90" s="24">
        <v>15798.84</v>
      </c>
      <c r="H90" s="24">
        <v>14733.19</v>
      </c>
      <c r="I90" s="24"/>
      <c r="J90" s="24">
        <f t="shared" si="12"/>
        <v>30532.03</v>
      </c>
      <c r="K90" s="24"/>
      <c r="L90" s="24"/>
      <c r="M90" s="24"/>
      <c r="N90" s="24">
        <f t="shared" si="13"/>
        <v>0</v>
      </c>
      <c r="O90" s="24"/>
      <c r="P90" s="24"/>
      <c r="Q90" s="55"/>
      <c r="R90" s="26">
        <f t="shared" si="14"/>
        <v>0</v>
      </c>
      <c r="S90" s="25">
        <f t="shared" si="22"/>
        <v>75097.27</v>
      </c>
      <c r="T90" s="24">
        <v>853.86</v>
      </c>
      <c r="U90" s="24">
        <v>1126.34</v>
      </c>
      <c r="V90" s="24">
        <v>704.63</v>
      </c>
      <c r="W90" s="25">
        <f t="shared" si="23"/>
        <v>2684.83</v>
      </c>
      <c r="X90" s="24">
        <v>798.52</v>
      </c>
      <c r="Y90" s="24">
        <v>852.28</v>
      </c>
      <c r="Z90" s="24"/>
      <c r="AA90" s="24">
        <f t="shared" si="17"/>
        <v>1650.8</v>
      </c>
      <c r="AB90" s="24"/>
      <c r="AC90" s="24"/>
      <c r="AD90" s="24"/>
      <c r="AE90" s="24">
        <f t="shared" si="18"/>
        <v>0</v>
      </c>
      <c r="AF90" s="24"/>
      <c r="AG90" s="24"/>
      <c r="AH90" s="24"/>
      <c r="AI90" s="24">
        <f t="shared" si="19"/>
        <v>0</v>
      </c>
      <c r="AJ90" s="25">
        <f t="shared" si="20"/>
        <v>4335.63</v>
      </c>
      <c r="AK90" s="28">
        <f t="shared" si="24"/>
        <v>79432.9</v>
      </c>
      <c r="AL90" s="43"/>
      <c r="AN90" s="45"/>
      <c r="AO90" s="45"/>
    </row>
    <row r="91" spans="1:41" s="44" customFormat="1" ht="12.75">
      <c r="A91" s="58" t="s">
        <v>219</v>
      </c>
      <c r="B91" s="57" t="s">
        <v>220</v>
      </c>
      <c r="C91" s="24">
        <v>11076.29</v>
      </c>
      <c r="D91" s="24">
        <v>10476.6</v>
      </c>
      <c r="E91" s="24">
        <v>12289.98</v>
      </c>
      <c r="F91" s="25">
        <f t="shared" si="11"/>
        <v>33842.87</v>
      </c>
      <c r="G91" s="24">
        <v>9785.69</v>
      </c>
      <c r="H91" s="24">
        <v>12471.57</v>
      </c>
      <c r="I91" s="24"/>
      <c r="J91" s="24">
        <f t="shared" si="12"/>
        <v>22257.26</v>
      </c>
      <c r="K91" s="24"/>
      <c r="L91" s="24"/>
      <c r="M91" s="24"/>
      <c r="N91" s="24">
        <f t="shared" si="13"/>
        <v>0</v>
      </c>
      <c r="O91" s="24"/>
      <c r="P91" s="24"/>
      <c r="Q91" s="55"/>
      <c r="R91" s="26">
        <f t="shared" si="14"/>
        <v>0</v>
      </c>
      <c r="S91" s="25">
        <f t="shared" si="22"/>
        <v>56100.13</v>
      </c>
      <c r="T91" s="24">
        <v>251.87</v>
      </c>
      <c r="U91" s="24">
        <v>244.06</v>
      </c>
      <c r="V91" s="24">
        <v>401.49</v>
      </c>
      <c r="W91" s="25">
        <f>ROUND(T91+U91+V91,2)</f>
        <v>897.42</v>
      </c>
      <c r="X91" s="24">
        <v>352.8</v>
      </c>
      <c r="Y91" s="24">
        <v>492.64</v>
      </c>
      <c r="Z91" s="24"/>
      <c r="AA91" s="24">
        <f>ROUND(X91+Y91+Z91,2)</f>
        <v>845.44</v>
      </c>
      <c r="AB91" s="24"/>
      <c r="AC91" s="24"/>
      <c r="AD91" s="24"/>
      <c r="AE91" s="24">
        <f t="shared" si="18"/>
        <v>0</v>
      </c>
      <c r="AF91" s="24"/>
      <c r="AG91" s="24"/>
      <c r="AH91" s="24"/>
      <c r="AI91" s="24">
        <f t="shared" si="19"/>
        <v>0</v>
      </c>
      <c r="AJ91" s="25">
        <f>ROUND(W91+AA91+AE91+AI91,2)</f>
        <v>1742.86</v>
      </c>
      <c r="AK91" s="28">
        <f>ROUND(S91+AJ91,2)</f>
        <v>57842.99</v>
      </c>
      <c r="AL91" s="43"/>
      <c r="AN91" s="45"/>
      <c r="AO91" s="45"/>
    </row>
    <row r="92" spans="1:41" s="44" customFormat="1" ht="12.75">
      <c r="A92" s="58" t="s">
        <v>221</v>
      </c>
      <c r="B92" s="57" t="s">
        <v>222</v>
      </c>
      <c r="C92" s="24">
        <v>1005.88</v>
      </c>
      <c r="D92" s="24">
        <v>999.28</v>
      </c>
      <c r="E92" s="24">
        <v>1905.69</v>
      </c>
      <c r="F92" s="25">
        <f t="shared" si="11"/>
        <v>3910.85</v>
      </c>
      <c r="G92" s="24">
        <v>660.14</v>
      </c>
      <c r="H92" s="24">
        <v>578.81</v>
      </c>
      <c r="I92" s="24"/>
      <c r="J92" s="24">
        <f t="shared" si="12"/>
        <v>1238.95</v>
      </c>
      <c r="K92" s="24"/>
      <c r="L92" s="24"/>
      <c r="M92" s="24"/>
      <c r="N92" s="24">
        <f t="shared" si="13"/>
        <v>0</v>
      </c>
      <c r="O92" s="24"/>
      <c r="P92" s="24"/>
      <c r="Q92" s="55"/>
      <c r="R92" s="26">
        <f t="shared" si="14"/>
        <v>0</v>
      </c>
      <c r="S92" s="25">
        <f t="shared" si="22"/>
        <v>5149.8</v>
      </c>
      <c r="T92" s="24">
        <v>0</v>
      </c>
      <c r="U92" s="24">
        <v>0</v>
      </c>
      <c r="V92" s="24">
        <v>18.33</v>
      </c>
      <c r="W92" s="25">
        <f>ROUND(T92+U92+V92,2)</f>
        <v>18.33</v>
      </c>
      <c r="X92" s="24">
        <v>18.33</v>
      </c>
      <c r="Y92" s="24">
        <v>0</v>
      </c>
      <c r="Z92" s="24"/>
      <c r="AA92" s="24">
        <f>ROUND(X92+Y92+Z92,2)</f>
        <v>18.33</v>
      </c>
      <c r="AB92" s="24"/>
      <c r="AC92" s="24"/>
      <c r="AD92" s="24"/>
      <c r="AE92" s="24">
        <f t="shared" si="18"/>
        <v>0</v>
      </c>
      <c r="AF92" s="24"/>
      <c r="AG92" s="24"/>
      <c r="AH92" s="24"/>
      <c r="AI92" s="24">
        <f t="shared" si="19"/>
        <v>0</v>
      </c>
      <c r="AJ92" s="25">
        <f>ROUND(W92+AA92+AE92+AI92,2)</f>
        <v>36.66</v>
      </c>
      <c r="AK92" s="28">
        <f>ROUND(S92+AJ92,2)</f>
        <v>5186.46</v>
      </c>
      <c r="AL92" s="43"/>
      <c r="AN92" s="45"/>
      <c r="AO92" s="45"/>
    </row>
    <row r="93" spans="1:41" s="44" customFormat="1" ht="12.75">
      <c r="A93" s="58" t="s">
        <v>223</v>
      </c>
      <c r="B93" s="57" t="s">
        <v>224</v>
      </c>
      <c r="C93" s="24">
        <v>8396.99</v>
      </c>
      <c r="D93" s="24">
        <v>9056.83</v>
      </c>
      <c r="E93" s="24">
        <v>11382.96</v>
      </c>
      <c r="F93" s="25">
        <f t="shared" si="11"/>
        <v>28836.78</v>
      </c>
      <c r="G93" s="24">
        <v>8352.92</v>
      </c>
      <c r="H93" s="24">
        <v>8730.97</v>
      </c>
      <c r="I93" s="24"/>
      <c r="J93" s="24">
        <f t="shared" si="12"/>
        <v>17083.89</v>
      </c>
      <c r="K93" s="24"/>
      <c r="L93" s="24"/>
      <c r="M93" s="24"/>
      <c r="N93" s="24">
        <f t="shared" si="13"/>
        <v>0</v>
      </c>
      <c r="O93" s="24"/>
      <c r="P93" s="24"/>
      <c r="Q93" s="55"/>
      <c r="R93" s="26">
        <f t="shared" si="14"/>
        <v>0</v>
      </c>
      <c r="S93" s="25">
        <f t="shared" si="22"/>
        <v>45920.67</v>
      </c>
      <c r="T93" s="24">
        <v>46.76</v>
      </c>
      <c r="U93" s="24">
        <v>21.44</v>
      </c>
      <c r="V93" s="24">
        <v>43.44</v>
      </c>
      <c r="W93" s="25">
        <f>ROUND(T93+U93+V93,2)</f>
        <v>111.64</v>
      </c>
      <c r="X93" s="24">
        <v>13.87</v>
      </c>
      <c r="Y93" s="24">
        <v>51.3</v>
      </c>
      <c r="Z93" s="24"/>
      <c r="AA93" s="24">
        <f>ROUND(X93+Y93+Z93,2)</f>
        <v>65.17</v>
      </c>
      <c r="AB93" s="24"/>
      <c r="AC93" s="24"/>
      <c r="AD93" s="24"/>
      <c r="AE93" s="24">
        <f t="shared" si="18"/>
        <v>0</v>
      </c>
      <c r="AF93" s="24"/>
      <c r="AG93" s="24"/>
      <c r="AH93" s="24"/>
      <c r="AI93" s="24">
        <f t="shared" si="19"/>
        <v>0</v>
      </c>
      <c r="AJ93" s="25">
        <f>ROUND(W93+AA93+AE93+AI93,2)</f>
        <v>176.81</v>
      </c>
      <c r="AK93" s="28">
        <f>ROUND(S93+AJ93,2)</f>
        <v>46097.48</v>
      </c>
      <c r="AL93" s="43"/>
      <c r="AN93" s="45"/>
      <c r="AO93" s="45"/>
    </row>
    <row r="94" spans="1:41" s="44" customFormat="1" ht="12.75">
      <c r="A94" s="58" t="s">
        <v>225</v>
      </c>
      <c r="B94" s="57" t="s">
        <v>226</v>
      </c>
      <c r="C94" s="24">
        <v>69301.73</v>
      </c>
      <c r="D94" s="24">
        <v>82939.52</v>
      </c>
      <c r="E94" s="24">
        <v>88903.58</v>
      </c>
      <c r="F94" s="25">
        <f t="shared" si="11"/>
        <v>241144.83</v>
      </c>
      <c r="G94" s="24">
        <v>82103.92</v>
      </c>
      <c r="H94" s="24">
        <v>77727.61</v>
      </c>
      <c r="I94" s="24"/>
      <c r="J94" s="24">
        <f t="shared" si="12"/>
        <v>159831.53</v>
      </c>
      <c r="K94" s="24"/>
      <c r="L94" s="24"/>
      <c r="M94" s="24"/>
      <c r="N94" s="24">
        <f t="shared" si="13"/>
        <v>0</v>
      </c>
      <c r="O94" s="24"/>
      <c r="P94" s="24"/>
      <c r="Q94" s="55"/>
      <c r="R94" s="26">
        <f t="shared" si="14"/>
        <v>0</v>
      </c>
      <c r="S94" s="25">
        <f t="shared" si="22"/>
        <v>400976.36</v>
      </c>
      <c r="T94" s="24">
        <v>2457.02</v>
      </c>
      <c r="U94" s="24">
        <v>2787.26</v>
      </c>
      <c r="V94" s="24">
        <v>2996.73</v>
      </c>
      <c r="W94" s="25">
        <f>ROUND(T94+U94+V94,2)</f>
        <v>8241.01</v>
      </c>
      <c r="X94" s="24">
        <v>2849.08</v>
      </c>
      <c r="Y94" s="24">
        <v>2606.46</v>
      </c>
      <c r="Z94" s="24"/>
      <c r="AA94" s="24">
        <f>ROUND(X94+Y94+Z94,2)</f>
        <v>5455.54</v>
      </c>
      <c r="AB94" s="24"/>
      <c r="AC94" s="24"/>
      <c r="AD94" s="24"/>
      <c r="AE94" s="24">
        <f t="shared" si="18"/>
        <v>0</v>
      </c>
      <c r="AF94" s="24"/>
      <c r="AG94" s="24"/>
      <c r="AH94" s="24"/>
      <c r="AI94" s="24">
        <f t="shared" si="19"/>
        <v>0</v>
      </c>
      <c r="AJ94" s="25">
        <f>ROUND(W94+AA94+AE94+AI94,2)</f>
        <v>13696.55</v>
      </c>
      <c r="AK94" s="28">
        <f>ROUND(S94+AJ94,2)</f>
        <v>414672.91</v>
      </c>
      <c r="AL94" s="43"/>
      <c r="AN94" s="45"/>
      <c r="AO94" s="45"/>
    </row>
    <row r="95" spans="1:41" s="44" customFormat="1" ht="12.75">
      <c r="A95" s="58" t="s">
        <v>229</v>
      </c>
      <c r="B95" s="57" t="s">
        <v>230</v>
      </c>
      <c r="C95" s="24">
        <v>0</v>
      </c>
      <c r="D95" s="24">
        <v>0</v>
      </c>
      <c r="E95" s="24">
        <v>0</v>
      </c>
      <c r="F95" s="25">
        <f t="shared" si="11"/>
        <v>0</v>
      </c>
      <c r="G95" s="24">
        <v>0</v>
      </c>
      <c r="H95" s="24">
        <v>7455.43</v>
      </c>
      <c r="I95" s="24"/>
      <c r="J95" s="24">
        <f t="shared" si="12"/>
        <v>7455.43</v>
      </c>
      <c r="K95" s="24"/>
      <c r="L95" s="24"/>
      <c r="M95" s="24"/>
      <c r="N95" s="24">
        <f t="shared" si="13"/>
        <v>0</v>
      </c>
      <c r="O95" s="24"/>
      <c r="P95" s="24"/>
      <c r="Q95" s="55"/>
      <c r="R95" s="26">
        <f>ROUND(O95+P95+Q95,2)</f>
        <v>0</v>
      </c>
      <c r="S95" s="25">
        <f>ROUND(F95+J95+N95+R95,2)</f>
        <v>7455.43</v>
      </c>
      <c r="T95" s="24">
        <v>0</v>
      </c>
      <c r="U95" s="24">
        <v>0</v>
      </c>
      <c r="V95" s="24">
        <v>0</v>
      </c>
      <c r="W95" s="25">
        <f>ROUND(T95+U95+V95,2)</f>
        <v>0</v>
      </c>
      <c r="X95" s="24">
        <v>0</v>
      </c>
      <c r="Y95" s="24">
        <v>588.03</v>
      </c>
      <c r="Z95" s="24"/>
      <c r="AA95" s="24">
        <f>ROUND(X95+Y95+Z95,2)</f>
        <v>588.03</v>
      </c>
      <c r="AB95" s="24"/>
      <c r="AC95" s="24"/>
      <c r="AD95" s="24"/>
      <c r="AE95" s="24">
        <f t="shared" si="18"/>
        <v>0</v>
      </c>
      <c r="AF95" s="24"/>
      <c r="AG95" s="24"/>
      <c r="AH95" s="24"/>
      <c r="AI95" s="24">
        <f>ROUND(AF95+AG95+AH95,2)</f>
        <v>0</v>
      </c>
      <c r="AJ95" s="25">
        <f>ROUND(W95+AA95+AE95+AI95,2)</f>
        <v>588.03</v>
      </c>
      <c r="AK95" s="28">
        <f>ROUND(S95+AJ95,2)</f>
        <v>8043.46</v>
      </c>
      <c r="AL95" s="43"/>
      <c r="AN95" s="45"/>
      <c r="AO95" s="45"/>
    </row>
    <row r="96" spans="1:38" ht="13.5" thickBot="1">
      <c r="A96" s="66"/>
      <c r="B96" s="67" t="s">
        <v>227</v>
      </c>
      <c r="C96" s="68">
        <f>SUM(C6:C95)</f>
        <v>7283319.010000002</v>
      </c>
      <c r="D96" s="68">
        <f aca="true" t="shared" si="25" ref="D96:AK96">SUM(D6:D95)</f>
        <v>7063373.4</v>
      </c>
      <c r="E96" s="68">
        <f t="shared" si="25"/>
        <v>7543307.590000002</v>
      </c>
      <c r="F96" s="68">
        <f t="shared" si="25"/>
        <v>21890000.000000004</v>
      </c>
      <c r="G96" s="68">
        <f t="shared" si="25"/>
        <v>7005020.4799999995</v>
      </c>
      <c r="H96" s="68">
        <f t="shared" si="25"/>
        <v>6675448.36</v>
      </c>
      <c r="I96" s="68">
        <f t="shared" si="25"/>
        <v>0</v>
      </c>
      <c r="J96" s="68">
        <f t="shared" si="25"/>
        <v>13680468.839999996</v>
      </c>
      <c r="K96" s="68">
        <f t="shared" si="25"/>
        <v>0</v>
      </c>
      <c r="L96" s="68">
        <f t="shared" si="25"/>
        <v>0</v>
      </c>
      <c r="M96" s="68">
        <f t="shared" si="25"/>
        <v>0</v>
      </c>
      <c r="N96" s="68">
        <f t="shared" si="25"/>
        <v>0</v>
      </c>
      <c r="O96" s="68">
        <f t="shared" si="25"/>
        <v>0</v>
      </c>
      <c r="P96" s="68">
        <f t="shared" si="25"/>
        <v>0</v>
      </c>
      <c r="Q96" s="68">
        <f t="shared" si="25"/>
        <v>0</v>
      </c>
      <c r="R96" s="68">
        <f t="shared" si="25"/>
        <v>0</v>
      </c>
      <c r="S96" s="68">
        <f t="shared" si="25"/>
        <v>35570468.84000001</v>
      </c>
      <c r="T96" s="68">
        <f t="shared" si="25"/>
        <v>213810.9699999999</v>
      </c>
      <c r="U96" s="68">
        <f t="shared" si="25"/>
        <v>194716.51000000004</v>
      </c>
      <c r="V96" s="68">
        <f t="shared" si="25"/>
        <v>211839.70999999996</v>
      </c>
      <c r="W96" s="68">
        <f t="shared" si="25"/>
        <v>620367.1899999997</v>
      </c>
      <c r="X96" s="68">
        <f t="shared" si="25"/>
        <v>201253.0799999999</v>
      </c>
      <c r="Y96" s="68">
        <f t="shared" si="25"/>
        <v>193581.96000000008</v>
      </c>
      <c r="Z96" s="68">
        <f t="shared" si="25"/>
        <v>0</v>
      </c>
      <c r="AA96" s="68">
        <f t="shared" si="25"/>
        <v>394835.04</v>
      </c>
      <c r="AB96" s="68">
        <f t="shared" si="25"/>
        <v>0</v>
      </c>
      <c r="AC96" s="68">
        <f t="shared" si="25"/>
        <v>0</v>
      </c>
      <c r="AD96" s="68">
        <f t="shared" si="25"/>
        <v>0</v>
      </c>
      <c r="AE96" s="68">
        <f t="shared" si="25"/>
        <v>0</v>
      </c>
      <c r="AF96" s="68">
        <f t="shared" si="25"/>
        <v>0</v>
      </c>
      <c r="AG96" s="68">
        <f t="shared" si="25"/>
        <v>0</v>
      </c>
      <c r="AH96" s="68">
        <f t="shared" si="25"/>
        <v>0</v>
      </c>
      <c r="AI96" s="68">
        <f t="shared" si="25"/>
        <v>0</v>
      </c>
      <c r="AJ96" s="68">
        <f t="shared" si="25"/>
        <v>1015202.2299999999</v>
      </c>
      <c r="AK96" s="68">
        <f t="shared" si="25"/>
        <v>36585671.06999999</v>
      </c>
      <c r="AL96" s="59"/>
    </row>
    <row r="97" spans="1:38" ht="12.75">
      <c r="A97" s="69"/>
      <c r="B97" s="70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59"/>
    </row>
    <row r="98" ht="8.25" customHeight="1" thickBot="1"/>
    <row r="99" spans="18:37" s="60" customFormat="1" ht="12.75" thickBot="1">
      <c r="R99" s="61"/>
      <c r="AC99" s="72"/>
      <c r="AD99" s="72"/>
      <c r="AE99" s="73" t="s">
        <v>231</v>
      </c>
      <c r="AF99" s="74"/>
      <c r="AG99" s="74"/>
      <c r="AH99" s="74"/>
      <c r="AI99" s="74"/>
      <c r="AJ99" s="75"/>
      <c r="AK99" s="76">
        <v>69053000</v>
      </c>
    </row>
    <row r="100" spans="18:37" s="60" customFormat="1" ht="12">
      <c r="R100" s="61"/>
      <c r="AC100" s="77"/>
      <c r="AD100" s="77"/>
      <c r="AE100" s="77" t="s">
        <v>232</v>
      </c>
      <c r="AJ100" s="62"/>
      <c r="AK100" s="78">
        <f>S96</f>
        <v>35570468.84000001</v>
      </c>
    </row>
    <row r="101" spans="18:37" s="60" customFormat="1" ht="12">
      <c r="R101" s="61"/>
      <c r="AC101" s="72"/>
      <c r="AD101" s="72"/>
      <c r="AE101" s="72" t="s">
        <v>233</v>
      </c>
      <c r="AJ101" s="62"/>
      <c r="AK101" s="79">
        <f>ROUND(AK99-AK100,2)</f>
        <v>33482531.16</v>
      </c>
    </row>
    <row r="102" spans="18:37" s="60" customFormat="1" ht="12.75" thickBot="1">
      <c r="R102" s="61"/>
      <c r="AC102" s="72"/>
      <c r="AD102" s="72"/>
      <c r="AE102" s="72"/>
      <c r="AJ102" s="62"/>
      <c r="AK102" s="79"/>
    </row>
    <row r="103" spans="29:37" s="77" customFormat="1" ht="12.75" thickBot="1">
      <c r="AC103" s="72"/>
      <c r="AD103" s="72"/>
      <c r="AE103" s="73" t="s">
        <v>234</v>
      </c>
      <c r="AF103" s="74"/>
      <c r="AG103" s="74"/>
      <c r="AH103" s="74"/>
      <c r="AI103" s="74"/>
      <c r="AJ103" s="74"/>
      <c r="AK103" s="76">
        <v>2017000</v>
      </c>
    </row>
    <row r="104" spans="18:37" s="60" customFormat="1" ht="12">
      <c r="R104" s="61"/>
      <c r="AE104" s="77" t="s">
        <v>235</v>
      </c>
      <c r="AJ104" s="62"/>
      <c r="AK104" s="78">
        <f>AJ96</f>
        <v>1015202.2299999999</v>
      </c>
    </row>
    <row r="105" spans="18:37" s="60" customFormat="1" ht="12">
      <c r="R105" s="61"/>
      <c r="AC105" s="72"/>
      <c r="AD105" s="72"/>
      <c r="AE105" s="72" t="s">
        <v>233</v>
      </c>
      <c r="AJ105" s="62"/>
      <c r="AK105" s="79">
        <f>ROUND(AK103-AK104,2)</f>
        <v>1001797.77</v>
      </c>
    </row>
    <row r="106" spans="18:37" s="60" customFormat="1" ht="12">
      <c r="R106" s="61"/>
      <c r="AC106" s="72"/>
      <c r="AD106" s="72"/>
      <c r="AE106" s="72"/>
      <c r="AJ106" s="62"/>
      <c r="AK106" s="79"/>
    </row>
    <row r="107" spans="18:37" s="60" customFormat="1" ht="12">
      <c r="R107" s="61"/>
      <c r="AE107" s="62"/>
      <c r="AF107" s="62"/>
      <c r="AG107" s="62"/>
      <c r="AH107" s="63"/>
      <c r="AJ107" s="62"/>
      <c r="AK107" s="62"/>
    </row>
    <row r="108" spans="18:37" s="60" customFormat="1" ht="12">
      <c r="R108" s="61"/>
      <c r="AE108" s="62"/>
      <c r="AF108" s="62"/>
      <c r="AG108" s="62"/>
      <c r="AH108" s="63"/>
      <c r="AJ108" s="62"/>
      <c r="AK108" s="62"/>
    </row>
    <row r="110" ht="15.75">
      <c r="AE110" s="64"/>
    </row>
    <row r="111" ht="15.75">
      <c r="AE111" s="64"/>
    </row>
    <row r="112" ht="15.75">
      <c r="AE112" s="64"/>
    </row>
    <row r="113" ht="15.75">
      <c r="AE113" s="64"/>
    </row>
  </sheetData>
  <mergeCells count="1">
    <mergeCell ref="C2:M2"/>
  </mergeCells>
  <printOptions/>
  <pageMargins left="0.14" right="0.14" top="0.25" bottom="0.37" header="0.25" footer="0.14"/>
  <pageSetup horizontalDpi="600" verticalDpi="600" orientation="landscape" scale="73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adriana</dc:creator>
  <cp:keywords/>
  <dc:description/>
  <cp:lastModifiedBy>popa adriana</cp:lastModifiedBy>
  <cp:lastPrinted>2015-06-19T08:17:02Z</cp:lastPrinted>
  <dcterms:created xsi:type="dcterms:W3CDTF">2015-04-29T09:27:42Z</dcterms:created>
  <dcterms:modified xsi:type="dcterms:W3CDTF">2015-06-19T08:17:37Z</dcterms:modified>
  <cp:category/>
  <cp:version/>
  <cp:contentType/>
  <cp:contentStatus/>
</cp:coreProperties>
</file>